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álculo" sheetId="2" state="visible" r:id="rId2"/>
    <sheet xmlns:r="http://schemas.openxmlformats.org/officeDocument/2006/relationships" name="Ajustes" sheetId="3" state="visible" r:id="rId3"/>
    <sheet xmlns:r="http://schemas.openxmlformats.org/officeDocument/2006/relationships" name="Instrucciones" sheetId="4" state="visible" r:id="rId4"/>
  </sheets>
  <definedNames>
    <definedName name="_xlnm.Print_Area" localSheetId="0">'Resumen'!$A$1:$H$34</definedName>
    <definedName name="_xlnm.Print_Area" localSheetId="1">'Cálculo'!$A$1:$R$104</definedName>
    <definedName name="_xlnm.Print_Area" localSheetId="2">'Ajustes'!$A$1:$F$11</definedName>
    <definedName name="_xlnm.Print_Area" localSheetId="3">'Instrucciones'!$A$1:$F$27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0 &quot;h&quot;"/>
    <numFmt numFmtId="165" formatCode="0.000 &quot;TB&quot;"/>
    <numFmt numFmtId="166" formatCode="dd/mm/yyyy"/>
    <numFmt numFmtId="167" formatCode="0.00 &quot;Mbps&quot;"/>
    <numFmt numFmtId="168" formatCode="0.00 &quot;GB&quot;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26233F"/>
      <sz val="11"/>
    </font>
    <font>
      <name val="Aptos"/>
      <i val="1"/>
      <color rgb="00B54552"/>
      <sz val="10"/>
    </font>
    <font>
      <name val="Aptos"/>
      <b val="1"/>
      <color rgb="00FFFFFF"/>
      <sz val="10"/>
    </font>
    <font>
      <name val="Aptos Display"/>
      <b val="1"/>
      <color rgb="0026233F"/>
      <sz val="14"/>
    </font>
    <font>
      <name val="Aptos Display"/>
      <b val="1"/>
      <color rgb="0026233F"/>
      <sz val="18"/>
    </font>
    <font>
      <name val="Aptos"/>
      <color rgb="0026233F"/>
      <sz val="10"/>
    </font>
    <font>
      <name val="Aptos"/>
      <b val="1"/>
      <color rgb="0026233F"/>
      <sz val="10"/>
    </font>
    <font>
      <name val="Aptos"/>
      <i val="1"/>
      <color rgb="0055515F"/>
      <sz val="10"/>
    </font>
  </fonts>
  <fills count="12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FFF"/>
      </patternFill>
    </fill>
    <fill>
      <patternFill patternType="solid">
        <fgColor rgb="00E05A47"/>
      </patternFill>
    </fill>
    <fill>
      <patternFill patternType="solid">
        <fgColor rgb="00EAF1F7"/>
      </patternFill>
    </fill>
    <fill>
      <patternFill patternType="solid">
        <fgColor rgb="00F7F2FA"/>
      </patternFill>
    </fill>
    <fill>
      <patternFill patternType="solid">
        <fgColor rgb="00E8E8EC"/>
      </patternFill>
    </fill>
    <fill>
      <patternFill patternType="solid">
        <fgColor rgb="00FFF0C7"/>
      </patternFill>
    </fill>
    <fill>
      <patternFill patternType="solid">
        <fgColor rgb="00DDEFEA"/>
      </patternFill>
    </fill>
    <fill>
      <patternFill patternType="solid">
        <fgColor rgb="00F8E1C5"/>
      </patternFill>
    </fill>
    <fill>
      <patternFill patternType="solid">
        <fgColor rgb="00F4D7DB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Continuous" vertical="center" wrapText="1"/>
    </xf>
    <xf numFmtId="0" fontId="0" fillId="3" borderId="0" applyAlignment="1" pivotButton="0" quotePrefix="0" xfId="0">
      <alignment horizontal="centerContinuous" vertical="center" wrapText="1"/>
    </xf>
    <xf numFmtId="0" fontId="3" fillId="3" borderId="0" applyAlignment="1" pivotButton="0" quotePrefix="0" xfId="0">
      <alignment horizontal="centerContinuous" vertical="center" wrapText="1"/>
    </xf>
    <xf numFmtId="0" fontId="4" fillId="4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right" vertical="center"/>
    </xf>
    <xf numFmtId="0" fontId="8" fillId="7" borderId="1" applyAlignment="1" pivotButton="0" quotePrefix="0" xfId="0">
      <alignment horizontal="centerContinuous" vertical="center" wrapText="1"/>
    </xf>
    <xf numFmtId="0" fontId="0" fillId="7" borderId="1" applyAlignment="1" pivotButton="0" quotePrefix="0" xfId="0">
      <alignment horizontal="centerContinuous" vertical="center" wrapText="1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7" fillId="8" borderId="1" applyAlignment="1" pivotButton="0" quotePrefix="0" xfId="0">
      <alignment horizontal="left" vertical="center"/>
    </xf>
    <xf numFmtId="0" fontId="7" fillId="8" borderId="1" applyAlignment="1" pivotButton="0" quotePrefix="0" xfId="0">
      <alignment horizontal="left" vertical="top" wrapText="1"/>
    </xf>
    <xf numFmtId="166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167" fontId="7" fillId="8" borderId="1" applyAlignment="1" pivotButton="0" quotePrefix="0" xfId="0">
      <alignment horizontal="center" vertical="center"/>
    </xf>
    <xf numFmtId="164" fontId="7" fillId="8" borderId="1" applyAlignment="1" pivotButton="0" quotePrefix="0" xfId="0">
      <alignment horizontal="center" vertical="center"/>
    </xf>
    <xf numFmtId="1" fontId="7" fillId="8" borderId="1" applyAlignment="1" pivotButton="0" quotePrefix="0" xfId="0">
      <alignment horizontal="center" vertical="center"/>
    </xf>
    <xf numFmtId="164" fontId="7" fillId="5" borderId="1" applyAlignment="1" pivotButton="0" quotePrefix="0" xfId="0">
      <alignment horizontal="center" vertical="center"/>
    </xf>
    <xf numFmtId="168" fontId="7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top" wrapText="1"/>
    </xf>
    <xf numFmtId="9" fontId="7" fillId="8" borderId="1" applyAlignment="1" pivotButton="0" quotePrefix="0" xfId="0">
      <alignment horizontal="left" vertical="top" wrapText="1"/>
    </xf>
    <xf numFmtId="0" fontId="9" fillId="5" borderId="1" applyAlignment="1" pivotButton="0" quotePrefix="0" xfId="0">
      <alignment horizontal="left" vertical="top" wrapText="1"/>
    </xf>
    <xf numFmtId="165" fontId="7" fillId="8" borderId="1" applyAlignment="1" pivotButton="0" quotePrefix="0" xfId="0">
      <alignment horizontal="left" vertical="top" wrapText="1"/>
    </xf>
    <xf numFmtId="167" fontId="7" fillId="8" borderId="1" applyAlignment="1" pivotButton="0" quotePrefix="0" xfId="0">
      <alignment horizontal="left" vertical="top" wrapText="1"/>
    </xf>
    <xf numFmtId="1" fontId="7" fillId="8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8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8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7" fillId="6" borderId="1" applyAlignment="1" pivotButton="0" quotePrefix="0" xfId="0">
      <alignment horizontal="left" vertical="top" wrapText="1"/>
    </xf>
    <xf numFmtId="0" fontId="4" fillId="4" borderId="1" pivotButton="0" quotePrefix="0" xfId="0"/>
    <xf numFmtId="0" fontId="4" fillId="2" borderId="1" pivotButton="0" quotePrefix="0" xfId="0"/>
    <xf numFmtId="0" fontId="0" fillId="2" borderId="1" pivotButton="0" quotePrefix="0" xfId="0"/>
    <xf numFmtId="0" fontId="7" fillId="5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center"/>
    </xf>
    <xf numFmtId="0" fontId="7" fillId="10" borderId="1" applyAlignment="1" pivotButton="0" quotePrefix="0" xfId="0">
      <alignment horizontal="left" vertical="center"/>
    </xf>
    <xf numFmtId="0" fontId="7" fillId="11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165" fontId="7" fillId="6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166" fontId="7" fillId="8" borderId="1" applyAlignment="1" pivotButton="0" quotePrefix="0" xfId="0">
      <alignment horizontal="center" vertical="center"/>
    </xf>
    <xf numFmtId="167" fontId="7" fillId="8" borderId="1" applyAlignment="1" pivotButton="0" quotePrefix="0" xfId="0">
      <alignment horizontal="center" vertical="center"/>
    </xf>
    <xf numFmtId="164" fontId="7" fillId="8" borderId="1" applyAlignment="1" pivotButton="0" quotePrefix="0" xfId="0">
      <alignment horizontal="center" vertical="center"/>
    </xf>
    <xf numFmtId="164" fontId="7" fillId="5" borderId="1" applyAlignment="1" pivotButton="0" quotePrefix="0" xfId="0">
      <alignment horizontal="center" vertical="center"/>
    </xf>
    <xf numFmtId="168" fontId="7" fillId="5" borderId="1" applyAlignment="1" pivotButton="0" quotePrefix="0" xfId="0">
      <alignment horizontal="center" vertical="center"/>
    </xf>
    <xf numFmtId="165" fontId="7" fillId="5" borderId="1" applyAlignment="1" pivotButton="0" quotePrefix="0" xfId="0">
      <alignment horizontal="center" vertical="center"/>
    </xf>
    <xf numFmtId="165" fontId="7" fillId="8" borderId="1" applyAlignment="1" pivotButton="0" quotePrefix="0" xfId="0">
      <alignment horizontal="left" vertical="top" wrapText="1"/>
    </xf>
    <xf numFmtId="167" fontId="7" fillId="8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ill>
        <patternFill patternType="solid">
          <fgColor rgb="00DDEFEA"/>
        </patternFill>
      </fill>
    </dxf>
    <dxf>
      <fill>
        <patternFill patternType="solid">
          <fgColor rgb="00F8E1C5"/>
        </patternFill>
      </fill>
    </dxf>
    <dxf>
      <font>
        <name val="Aptos"/>
        <color rgb="007F2430"/>
        <sz val="10"/>
      </font>
      <fill>
        <patternFill patternType="solid">
          <fgColor rgb="00F4D7DB"/>
        </patternFill>
      </fill>
    </dxf>
    <dxf>
      <fill>
        <patternFill patternType="solid">
          <fgColor rgb="00E8E8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Capacidad total por resolución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'Resumen'!B18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'Resumen'!$A$19:$A$25</f>
            </numRef>
          </cat>
          <val>
            <numRef>
              <f>'Resumen'!$B$19:$B$25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TB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Plantilla</author>
  </authors>
  <commentList>
    <comment ref="B2" authorId="0" shapeId="0">
      <text>
        <t>Reserva adicional aplicada tanto al original como a sus copias.</t>
      </text>
    </comment>
    <comment ref="B4" authorId="0" shapeId="0">
      <text>
        <t>Capacidad total que se prevé tener disponible para esta planificación.</t>
      </text>
    </comment>
    <comment ref="B5" authorId="0" shapeId="0">
      <text>
        <t>Capacidad nominal de cada unidad que se desea utilizar como referencia.</t>
      </text>
    </comment>
    <comment ref="B6" authorId="0" shapeId="0">
      <text>
        <t>Porcentaje máximo de ocupación previsto por unidad.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17</row>
      <rowOff>0</rowOff>
    </from>
    <ext cx="5328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lculoAlmacenamiento" displayName="tblCalculoAlmacenamiento" ref="A4:R104" headerRowCount="1">
  <autoFilter ref="A4:R104"/>
  <tableColumns count="18">
    <tableColumn id="1" name="ID"/>
    <tableColumn id="2" name="Proyecto"/>
    <tableColumn id="3" name="Fecha de inicio"/>
    <tableColumn id="4" name="Cámara / unidad"/>
    <tableColumn id="5" name="Resolución"/>
    <tableColumn id="6" name="Códec / formato"/>
    <tableColumn id="7" name="Bitrate"/>
    <tableColumn id="8" name="Horas por jornada"/>
    <tableColumn id="9" name="Jornadas"/>
    <tableColumn id="10" name="Copias de seguridad adicionales"/>
    <tableColumn id="11" name="Notas"/>
    <tableColumn id="12" name="Horas totales"/>
    <tableColumn id="13" name="GB originales sin margen"/>
    <tableColumn id="14" name="TB originales con margen"/>
    <tableColumn id="15" name="Copias totales"/>
    <tableColumn id="16" name="TB para copias de seguridad"/>
    <tableColumn id="17" name="TB totales necesarios"/>
    <tableColumn id="18" name="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3" customWidth="1" min="3" max="3"/>
    <col width="27" customWidth="1" min="4" max="4"/>
    <col width="18" customWidth="1" min="5" max="5"/>
    <col width="3" customWidth="1" min="6" max="6"/>
    <col width="26" customWidth="1" min="7" max="7"/>
    <col width="22" customWidth="1" min="8" max="8"/>
  </cols>
  <sheetData>
    <row r="1" ht="30" customHeight="1">
      <c r="A1" s="1" t="inlineStr">
        <is>
          <t>Calculadora de almacenamiento audiovisual</t>
        </is>
      </c>
    </row>
    <row r="2" ht="22" customHeight="1">
      <c r="A2" s="2" t="inlineStr">
        <is>
          <t>Estimación decimal basada en bitrate, duración, jornadas, margen y copias de seguridad</t>
        </is>
      </c>
      <c r="B2" s="3" t="n"/>
      <c r="C2" s="3" t="n"/>
      <c r="D2" s="3" t="n"/>
      <c r="E2" s="3" t="n"/>
      <c r="F2" s="3" t="n"/>
      <c r="G2" s="3" t="n"/>
      <c r="H2" s="3" t="n"/>
    </row>
    <row r="3" ht="22" customHeight="1">
      <c r="A3" s="4" t="inlineStr">
        <is>
          <t>Los resultados son estimaciones de planificación. Comprueba los bitrates reales del equipo y del modo de grabación.</t>
        </is>
      </c>
      <c r="B3" s="3" t="n"/>
      <c r="C3" s="3" t="n"/>
      <c r="D3" s="3" t="n"/>
      <c r="E3" s="3" t="n"/>
      <c r="F3" s="3" t="n"/>
      <c r="G3" s="3" t="n"/>
      <c r="H3" s="3" t="n"/>
    </row>
    <row r="4"/>
    <row r="5" ht="42" customHeight="1">
      <c r="A5" s="5" t="inlineStr">
        <is>
          <t>Registros completos</t>
        </is>
      </c>
      <c r="B5" s="6">
        <f>COUNTIF('Cálculo'!$R$5:$R$104,"Correcto")</f>
        <v/>
      </c>
      <c r="D5" s="5" t="inlineStr">
        <is>
          <t>Registros pendientes de revisión</t>
        </is>
      </c>
      <c r="E5" s="6">
        <f>COUNTIF('Cálculo'!$R$5:$R$104,"Revisar*")</f>
        <v/>
      </c>
      <c r="G5" s="5" t="inlineStr">
        <is>
          <t>Horas totales de grabación</t>
        </is>
      </c>
      <c r="H5" s="54">
        <f>SUM('Cálculo'!$L$5:$L$104)</f>
        <v/>
      </c>
    </row>
    <row r="6"/>
    <row r="7"/>
    <row r="8" ht="42" customHeight="1">
      <c r="A8" s="5" t="inlineStr">
        <is>
          <t>Material original sin margen</t>
        </is>
      </c>
      <c r="B8" s="55">
        <f>SUM('Cálculo'!$M$5:$M$104)/1000</f>
        <v/>
      </c>
      <c r="D8" s="5" t="inlineStr">
        <is>
          <t>Material original con margen</t>
        </is>
      </c>
      <c r="E8" s="55">
        <f>SUM('Cálculo'!$N$5:$N$104)</f>
        <v/>
      </c>
      <c r="G8" s="5" t="inlineStr">
        <is>
          <t>Espacio para copias de seguridad</t>
        </is>
      </c>
      <c r="H8" s="55">
        <f>SUM('Cálculo'!$P$5:$P$104)</f>
        <v/>
      </c>
    </row>
    <row r="9"/>
    <row r="10"/>
    <row r="11" ht="42" customHeight="1">
      <c r="A11" s="5" t="inlineStr">
        <is>
          <t>Capacidad total necesaria</t>
        </is>
      </c>
      <c r="B11" s="56">
        <f>SUM('Cálculo'!$Q$5:$Q$104)</f>
        <v/>
      </c>
      <c r="D11" s="5" t="inlineStr">
        <is>
          <t>Capacidad disponible</t>
        </is>
      </c>
      <c r="E11" s="55">
        <f>Ajustes!$B$4</f>
        <v/>
      </c>
      <c r="G11" s="5" t="inlineStr">
        <is>
          <t>Diferencia de capacidad</t>
        </is>
      </c>
      <c r="H11" s="55">
        <f>IF(OR(B11="",E11=""),"",E11-B11)</f>
        <v/>
      </c>
    </row>
    <row r="12"/>
    <row r="13"/>
    <row r="14" ht="42" customHeight="1">
      <c r="A14" s="5" t="inlineStr">
        <is>
          <t>Capacidad útil por unidad</t>
        </is>
      </c>
      <c r="B14" s="55">
        <f>IFERROR(Ajustes!$B$5*Ajustes!$B$6,"")</f>
        <v/>
      </c>
      <c r="D14" s="5" t="inlineStr">
        <is>
          <t>Unidades necesarias</t>
        </is>
      </c>
      <c r="E14" s="6">
        <f>IF(OR(B11="",B14="",B14&lt;=0),"",ROUNDUP(B11/B14,0))</f>
        <v/>
      </c>
      <c r="G14" s="5" t="inlineStr">
        <is>
          <t>Estado de capacidad</t>
        </is>
      </c>
      <c r="H14" s="10">
        <f>IF(B11=0,"Sin datos",IF(E11="","Indica la capacidad disponible",IF(E11&gt;=B11,"Capacidad suficiente","Capacidad insuficiente")))</f>
        <v/>
      </c>
    </row>
    <row r="15"/>
    <row r="16"/>
    <row r="17"/>
    <row r="18">
      <c r="A18" s="11" t="inlineStr">
        <is>
          <t>Resolución</t>
        </is>
      </c>
      <c r="B18" s="11" t="inlineStr">
        <is>
          <t>Capacidad total</t>
        </is>
      </c>
    </row>
    <row r="19">
      <c r="A19" s="12">
        <f>Ajustes!D2</f>
        <v/>
      </c>
      <c r="B19" s="57">
        <f>IF(A19="","",SUMIF('Cálculo'!$E$5:$E$104,A19,'Cálculo'!$Q$5:$Q$104))</f>
        <v/>
      </c>
    </row>
    <row r="20">
      <c r="A20" s="14">
        <f>Ajustes!D3</f>
        <v/>
      </c>
      <c r="B20" s="58">
        <f>IF(A20="","",SUMIF('Cálculo'!$E$5:$E$104,A20,'Cálculo'!$Q$5:$Q$104))</f>
        <v/>
      </c>
    </row>
    <row r="21">
      <c r="A21" s="12">
        <f>Ajustes!D4</f>
        <v/>
      </c>
      <c r="B21" s="57">
        <f>IF(A21="","",SUMIF('Cálculo'!$E$5:$E$104,A21,'Cálculo'!$Q$5:$Q$104))</f>
        <v/>
      </c>
    </row>
    <row r="22">
      <c r="A22" s="14">
        <f>Ajustes!D5</f>
        <v/>
      </c>
      <c r="B22" s="58">
        <f>IF(A22="","",SUMIF('Cálculo'!$E$5:$E$104,A22,'Cálculo'!$Q$5:$Q$104))</f>
        <v/>
      </c>
    </row>
    <row r="23">
      <c r="A23" s="12">
        <f>Ajustes!D6</f>
        <v/>
      </c>
      <c r="B23" s="57">
        <f>IF(A23="","",SUMIF('Cálculo'!$E$5:$E$104,A23,'Cálculo'!$Q$5:$Q$104))</f>
        <v/>
      </c>
    </row>
    <row r="24">
      <c r="A24" s="14">
        <f>Ajustes!D7</f>
        <v/>
      </c>
      <c r="B24" s="58">
        <f>IF(A24="","",SUMIF('Cálculo'!$E$5:$E$104,A24,'Cálculo'!$Q$5:$Q$104))</f>
        <v/>
      </c>
    </row>
    <row r="25">
      <c r="A25" s="12">
        <f>Ajustes!D8</f>
        <v/>
      </c>
      <c r="B25" s="57">
        <f>IF(A25="","",SUMIF('Cálculo'!$E$5:$E$104,A25,'Cálculo'!$Q$5:$Q$104))</f>
        <v/>
      </c>
    </row>
    <row r="26"/>
    <row r="27"/>
    <row r="28"/>
    <row r="29"/>
    <row r="30"/>
    <row r="31"/>
    <row r="32"/>
    <row r="33"/>
    <row r="34" ht="28" customHeight="1">
      <c r="A34" s="16">
        <f>IF(E5&gt;0,"Hay registros pendientes de revisión en la hoja Cálculo.",IF(B11=0,"Introduce al menos un registro completo en la hoja Cálculo.","Estimación actualizada con los registros completos."))</f>
        <v/>
      </c>
      <c r="B34" s="17" t="n"/>
      <c r="C34" s="17" t="n"/>
      <c r="D34" s="17" t="n"/>
      <c r="E34" s="17" t="n"/>
      <c r="F34" s="17" t="n"/>
      <c r="G34" s="17" t="n"/>
      <c r="H34" s="17" t="n"/>
    </row>
  </sheetData>
  <mergeCells count="1">
    <mergeCell ref="A1:H1"/>
  </mergeCells>
  <conditionalFormatting sqref="E5">
    <cfRule type="cellIs" priority="1" operator="equal" dxfId="0">
      <formula>0</formula>
    </cfRule>
    <cfRule type="cellIs" priority="2" operator="greaterThan" dxfId="1">
      <formula>0</formula>
    </cfRule>
  </conditionalFormatting>
  <conditionalFormatting sqref="H11">
    <cfRule type="cellIs" priority="3" operator="greaterThanOrEqual" dxfId="0">
      <formula>0</formula>
    </cfRule>
    <cfRule type="cellIs" priority="4" operator="lessThan" dxfId="2">
      <formula>0</formula>
    </cfRule>
  </conditionalFormatting>
  <conditionalFormatting sqref="H14">
    <cfRule type="expression" priority="5" dxfId="0">
      <formula>$H$14="Capacidad suficiente"</formula>
    </cfRule>
    <cfRule type="expression" priority="6" dxfId="2">
      <formula>$H$14="Capacidad insuficiente"</formula>
    </cfRule>
    <cfRule type="expression" priority="7" dxfId="1">
      <formula>$H$14="Indica la capacidad disponible"</formula>
    </cfRule>
    <cfRule type="expression" priority="8" dxfId="3">
      <formula>$H$14="Sin datos"</formula>
    </cfRule>
  </conditionalFormatting>
  <conditionalFormatting sqref="A34:H34">
    <cfRule type="expression" priority="9" dxfId="1">
      <formula>ISNUMBER(SEARCH("pendientes",$A$34))</formula>
    </cfRule>
    <cfRule type="expression" priority="10" dxfId="3">
      <formula>ISNUMBER(SEARCH("Introduce",$A$34))</formula>
    </cfRule>
    <cfRule type="expression" priority="11" dxfId="0">
      <formula>ISNUMBER(SEARCH("actualizada",$A$34))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4"/>
  <sheetViews>
    <sheetView showGridLines="1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3" customWidth="1" min="2" max="2"/>
    <col width="15" customWidth="1" min="3" max="3"/>
    <col width="21" customWidth="1" min="4" max="4"/>
    <col width="14" customWidth="1" min="5" max="5"/>
    <col width="22" customWidth="1" min="6" max="6"/>
    <col width="15" customWidth="1" min="7" max="7"/>
    <col width="17" customWidth="1" min="8" max="8"/>
    <col width="11" customWidth="1" min="9" max="9"/>
    <col width="18" customWidth="1" min="10" max="10"/>
    <col width="29" customWidth="1" min="11" max="11"/>
    <col width="15" customWidth="1" min="12" max="12"/>
    <col width="19" customWidth="1" min="13" max="13"/>
    <col width="19" customWidth="1" min="14" max="14"/>
    <col width="14" customWidth="1" min="15" max="15"/>
    <col width="21" customWidth="1" min="16" max="16"/>
    <col width="20" customWidth="1" min="17" max="17"/>
    <col width="25" customWidth="1" min="18" max="18"/>
  </cols>
  <sheetData>
    <row r="1" ht="30" customHeight="1">
      <c r="A1" s="1" t="inlineStr">
        <is>
          <t>Cálculo por cámara o unidad de grabación</t>
        </is>
      </c>
    </row>
    <row r="2">
      <c r="A2" s="18" t="inlineStr">
        <is>
          <t>Introduce una fila por cada cámara y modo de grabación. Unidades decimales: 1 TB = 1.000 GB.</t>
        </is>
      </c>
    </row>
    <row r="3">
      <c r="A3" s="19" t="inlineStr">
        <is>
          <t>Las celdas amarillas son editables; las celdas azul claro contienen fórmulas automáticas.</t>
        </is>
      </c>
    </row>
    <row r="4" ht="46" customHeight="1">
      <c r="A4" s="20" t="inlineStr">
        <is>
          <t>ID</t>
        </is>
      </c>
      <c r="B4" s="20" t="inlineStr">
        <is>
          <t>Proyecto</t>
        </is>
      </c>
      <c r="C4" s="20" t="inlineStr">
        <is>
          <t>Fecha de inicio</t>
        </is>
      </c>
      <c r="D4" s="20" t="inlineStr">
        <is>
          <t>Cámara / unidad</t>
        </is>
      </c>
      <c r="E4" s="20" t="inlineStr">
        <is>
          <t>Resolución</t>
        </is>
      </c>
      <c r="F4" s="20" t="inlineStr">
        <is>
          <t>Códec / formato</t>
        </is>
      </c>
      <c r="G4" s="20" t="inlineStr">
        <is>
          <t>Bitrate</t>
        </is>
      </c>
      <c r="H4" s="20" t="inlineStr">
        <is>
          <t>Horas por jornada</t>
        </is>
      </c>
      <c r="I4" s="20" t="inlineStr">
        <is>
          <t>Jornadas</t>
        </is>
      </c>
      <c r="J4" s="20" t="inlineStr">
        <is>
          <t>Copias de seguridad adicionales</t>
        </is>
      </c>
      <c r="K4" s="20" t="inlineStr">
        <is>
          <t>Notas</t>
        </is>
      </c>
      <c r="L4" s="20" t="inlineStr">
        <is>
          <t>Horas totales</t>
        </is>
      </c>
      <c r="M4" s="20" t="inlineStr">
        <is>
          <t>GB originales sin margen</t>
        </is>
      </c>
      <c r="N4" s="20" t="inlineStr">
        <is>
          <t>TB originales con margen</t>
        </is>
      </c>
      <c r="O4" s="20" t="inlineStr">
        <is>
          <t>Copias totales</t>
        </is>
      </c>
      <c r="P4" s="20" t="inlineStr">
        <is>
          <t>TB para copias de seguridad</t>
        </is>
      </c>
      <c r="Q4" s="20" t="inlineStr">
        <is>
          <t>TB totales necesarios</t>
        </is>
      </c>
      <c r="R4" s="20" t="inlineStr">
        <is>
          <t>Revisión</t>
        </is>
      </c>
    </row>
    <row r="5" ht="32" customHeight="1">
      <c r="A5" s="21" t="inlineStr">
        <is>
          <t>CAM-001</t>
        </is>
      </c>
      <c r="B5" s="22" t="inlineStr">
        <is>
          <t>Bruma de Cartón</t>
        </is>
      </c>
      <c r="C5" s="59" t="n">
        <v>46280</v>
      </c>
      <c r="D5" s="22" t="inlineStr">
        <is>
          <t>Cámara Alfa</t>
        </is>
      </c>
      <c r="E5" s="24" t="inlineStr">
        <is>
          <t>4K UHD</t>
        </is>
      </c>
      <c r="F5" s="24" t="inlineStr">
        <is>
          <t>ProRes 422 HQ</t>
        </is>
      </c>
      <c r="G5" s="60" t="n">
        <v>707</v>
      </c>
      <c r="H5" s="61" t="n">
        <v>2.5</v>
      </c>
      <c r="I5" s="27" t="n">
        <v>3</v>
      </c>
      <c r="J5" s="27" t="n">
        <v>2</v>
      </c>
      <c r="K5" s="22" t="inlineStr">
        <is>
          <t>Entrevistas principales</t>
        </is>
      </c>
      <c r="L5" s="62">
        <f>IF(COUNTA(A5:K5)=0,"",IF(OR(A5="",B5="",C5="",D5="",E5="",F5="",G5="",H5="",I5="",J5=""),"",IF(OR(G5&lt;=0,H5&lt;=0,H5&gt;24,I5&lt;1,J5&lt;0),"",H5*I5)))</f>
        <v/>
      </c>
      <c r="M5" s="63">
        <f>IF(L5="","",IFERROR(G5*L5*3600/8/1000,""))</f>
        <v/>
      </c>
      <c r="N5" s="64">
        <f>IF(M5="","",IFERROR(M5/1000*(1+Ajustes!$B$2),""))</f>
        <v/>
      </c>
      <c r="O5" s="31">
        <f>IF(L5="","",1+J5)</f>
        <v/>
      </c>
      <c r="P5" s="64">
        <f>IF(N5="","",IFERROR(N5*J5,""))</f>
        <v/>
      </c>
      <c r="Q5" s="64">
        <f>IF(N5="","",IFERROR(N5*O5,""))</f>
        <v/>
      </c>
      <c r="R5" s="32">
        <f>IF(COUNTA(A5:K5)=0,"",IF(OR(A5="",B5="",C5="",D5="",E5="",F5="",G5="",H5="",I5="",J5=""),"Revisar: faltan datos",IF(OR(G5&lt;=0,G5&gt;Ajustes!$B$7,H5&lt;=0,H5&gt;24,I5&lt;1,I5&gt;Ajustes!$B$8,J5&lt;0,J5&gt;Ajustes!$B$9),"Revisar: valor no válido",IF(COUNTIF($A$5:$A$104,A5)&gt;1,"Revisar: ID duplicado","Correcto"))))</f>
        <v/>
      </c>
    </row>
    <row r="6" ht="32" customHeight="1">
      <c r="A6" s="21" t="inlineStr">
        <is>
          <t>CAM-002</t>
        </is>
      </c>
      <c r="B6" s="22" t="inlineStr">
        <is>
          <t>Bruma de Cartón</t>
        </is>
      </c>
      <c r="C6" s="59" t="n">
        <v>46280</v>
      </c>
      <c r="D6" s="22" t="inlineStr">
        <is>
          <t>Cámara Beta</t>
        </is>
      </c>
      <c r="E6" s="24" t="inlineStr">
        <is>
          <t>4K UHD</t>
        </is>
      </c>
      <c r="F6" s="24" t="inlineStr">
        <is>
          <t>H.265 / HEVC</t>
        </is>
      </c>
      <c r="G6" s="60" t="n">
        <v>200</v>
      </c>
      <c r="H6" s="61" t="n">
        <v>2</v>
      </c>
      <c r="I6" s="27" t="n">
        <v>3</v>
      </c>
      <c r="J6" s="27" t="n">
        <v>2</v>
      </c>
      <c r="K6" s="22" t="inlineStr">
        <is>
          <t>Planos de apoyo</t>
        </is>
      </c>
      <c r="L6" s="62">
        <f>IF(COUNTA(A6:K6)=0,"",IF(OR(A6="",B6="",C6="",D6="",E6="",F6="",G6="",H6="",I6="",J6=""),"",IF(OR(G6&lt;=0,H6&lt;=0,H6&gt;24,I6&lt;1,J6&lt;0),"",H6*I6)))</f>
        <v/>
      </c>
      <c r="M6" s="63">
        <f>IF(L6="","",IFERROR(G6*L6*3600/8/1000,""))</f>
        <v/>
      </c>
      <c r="N6" s="64">
        <f>IF(M6="","",IFERROR(M6/1000*(1+Ajustes!$B$2),""))</f>
        <v/>
      </c>
      <c r="O6" s="31">
        <f>IF(L6="","",1+J6)</f>
        <v/>
      </c>
      <c r="P6" s="64">
        <f>IF(N6="","",IFERROR(N6*J6,""))</f>
        <v/>
      </c>
      <c r="Q6" s="64">
        <f>IF(N6="","",IFERROR(N6*O6,""))</f>
        <v/>
      </c>
      <c r="R6" s="32">
        <f>IF(COUNTA(A6:K6)=0,"",IF(OR(A6="",B6="",C6="",D6="",E6="",F6="",G6="",H6="",I6="",J6=""),"Revisar: faltan datos",IF(OR(G6&lt;=0,G6&gt;Ajustes!$B$7,H6&lt;=0,H6&gt;24,I6&lt;1,I6&gt;Ajustes!$B$8,J6&lt;0,J6&gt;Ajustes!$B$9),"Revisar: valor no válido",IF(COUNTIF($A$5:$A$104,A6)&gt;1,"Revisar: ID duplicado","Correcto"))))</f>
        <v/>
      </c>
    </row>
    <row r="7" ht="32" customHeight="1">
      <c r="A7" s="21" t="inlineStr">
        <is>
          <t>CAM-003</t>
        </is>
      </c>
      <c r="B7" s="22" t="inlineStr">
        <is>
          <t>Jardín Magnético</t>
        </is>
      </c>
      <c r="C7" s="59" t="n">
        <v>46287</v>
      </c>
      <c r="D7" s="22" t="inlineStr">
        <is>
          <t>Cámara Prisma</t>
        </is>
      </c>
      <c r="E7" s="24" t="inlineStr">
        <is>
          <t>6K</t>
        </is>
      </c>
      <c r="F7" s="24" t="inlineStr">
        <is>
          <t>BRAW</t>
        </is>
      </c>
      <c r="G7" s="60" t="n">
        <v>480</v>
      </c>
      <c r="H7" s="61" t="n">
        <v>3.5</v>
      </c>
      <c r="I7" s="27" t="n">
        <v>2</v>
      </c>
      <c r="J7" s="27" t="n">
        <v>2</v>
      </c>
      <c r="K7" s="22" t="inlineStr">
        <is>
          <t>Grabación en estudio</t>
        </is>
      </c>
      <c r="L7" s="62">
        <f>IF(COUNTA(A7:K7)=0,"",IF(OR(A7="",B7="",C7="",D7="",E7="",F7="",G7="",H7="",I7="",J7=""),"",IF(OR(G7&lt;=0,H7&lt;=0,H7&gt;24,I7&lt;1,J7&lt;0),"",H7*I7)))</f>
        <v/>
      </c>
      <c r="M7" s="63">
        <f>IF(L7="","",IFERROR(G7*L7*3600/8/1000,""))</f>
        <v/>
      </c>
      <c r="N7" s="64">
        <f>IF(M7="","",IFERROR(M7/1000*(1+Ajustes!$B$2),""))</f>
        <v/>
      </c>
      <c r="O7" s="31">
        <f>IF(L7="","",1+J7)</f>
        <v/>
      </c>
      <c r="P7" s="64">
        <f>IF(N7="","",IFERROR(N7*J7,""))</f>
        <v/>
      </c>
      <c r="Q7" s="64">
        <f>IF(N7="","",IFERROR(N7*O7,""))</f>
        <v/>
      </c>
      <c r="R7" s="32">
        <f>IF(COUNTA(A7:K7)=0,"",IF(OR(A7="",B7="",C7="",D7="",E7="",F7="",G7="",H7="",I7="",J7=""),"Revisar: faltan datos",IF(OR(G7&lt;=0,G7&gt;Ajustes!$B$7,H7&lt;=0,H7&gt;24,I7&lt;1,I7&gt;Ajustes!$B$8,J7&lt;0,J7&gt;Ajustes!$B$9),"Revisar: valor no válido",IF(COUNTIF($A$5:$A$104,A7)&gt;1,"Revisar: ID duplicado","Correcto"))))</f>
        <v/>
      </c>
    </row>
    <row r="8" ht="32" customHeight="1">
      <c r="A8" s="21" t="inlineStr">
        <is>
          <t>CAM-004</t>
        </is>
      </c>
      <c r="B8" s="22" t="inlineStr">
        <is>
          <t>Norte de Papel</t>
        </is>
      </c>
      <c r="C8" s="59" t="n">
        <v>46298</v>
      </c>
      <c r="D8" s="22" t="inlineStr">
        <is>
          <t>Cámara Nube</t>
        </is>
      </c>
      <c r="E8" s="24" t="inlineStr">
        <is>
          <t>4K DCI</t>
        </is>
      </c>
      <c r="F8" s="24" t="inlineStr">
        <is>
          <t>ProRes 422</t>
        </is>
      </c>
      <c r="G8" s="60" t="n">
        <v>471</v>
      </c>
      <c r="H8" s="61" t="n">
        <v>4</v>
      </c>
      <c r="I8" s="27" t="n">
        <v>1</v>
      </c>
      <c r="J8" s="27" t="n">
        <v>1</v>
      </c>
      <c r="K8" s="22" t="inlineStr">
        <is>
          <t>Pieza corporativa ficticia</t>
        </is>
      </c>
      <c r="L8" s="62">
        <f>IF(COUNTA(A8:K8)=0,"",IF(OR(A8="",B8="",C8="",D8="",E8="",F8="",G8="",H8="",I8="",J8=""),"",IF(OR(G8&lt;=0,H8&lt;=0,H8&gt;24,I8&lt;1,J8&lt;0),"",H8*I8)))</f>
        <v/>
      </c>
      <c r="M8" s="63">
        <f>IF(L8="","",IFERROR(G8*L8*3600/8/1000,""))</f>
        <v/>
      </c>
      <c r="N8" s="64">
        <f>IF(M8="","",IFERROR(M8/1000*(1+Ajustes!$B$2),""))</f>
        <v/>
      </c>
      <c r="O8" s="31">
        <f>IF(L8="","",1+J8)</f>
        <v/>
      </c>
      <c r="P8" s="64">
        <f>IF(N8="","",IFERROR(N8*J8,""))</f>
        <v/>
      </c>
      <c r="Q8" s="64">
        <f>IF(N8="","",IFERROR(N8*O8,""))</f>
        <v/>
      </c>
      <c r="R8" s="32">
        <f>IF(COUNTA(A8:K8)=0,"",IF(OR(A8="",B8="",C8="",D8="",E8="",F8="",G8="",H8="",I8="",J8=""),"Revisar: faltan datos",IF(OR(G8&lt;=0,G8&gt;Ajustes!$B$7,H8&lt;=0,H8&gt;24,I8&lt;1,I8&gt;Ajustes!$B$8,J8&lt;0,J8&gt;Ajustes!$B$9),"Revisar: valor no válido",IF(COUNTIF($A$5:$A$104,A8)&gt;1,"Revisar: ID duplicado","Correcto"))))</f>
        <v/>
      </c>
    </row>
    <row r="9" ht="32" customHeight="1">
      <c r="A9" s="21" t="inlineStr">
        <is>
          <t>CAM-005</t>
        </is>
      </c>
      <c r="B9" s="22" t="inlineStr">
        <is>
          <t>Luz de Mercurio</t>
        </is>
      </c>
      <c r="C9" s="59" t="n">
        <v>46303</v>
      </c>
      <c r="D9" s="22" t="inlineStr">
        <is>
          <t>Cámara Órbita</t>
        </is>
      </c>
      <c r="E9" s="24" t="inlineStr">
        <is>
          <t>8K</t>
        </is>
      </c>
      <c r="F9" s="24" t="inlineStr">
        <is>
          <t>REDCODE RAW</t>
        </is>
      </c>
      <c r="G9" s="60" t="n">
        <v>1200</v>
      </c>
      <c r="H9" s="61" t="n">
        <v>1.5</v>
      </c>
      <c r="I9" s="27" t="n">
        <v>2</v>
      </c>
      <c r="J9" s="27" t="n">
        <v>2</v>
      </c>
      <c r="K9" s="22" t="inlineStr">
        <is>
          <t>Tomas de producto</t>
        </is>
      </c>
      <c r="L9" s="62">
        <f>IF(COUNTA(A9:K9)=0,"",IF(OR(A9="",B9="",C9="",D9="",E9="",F9="",G9="",H9="",I9="",J9=""),"",IF(OR(G9&lt;=0,H9&lt;=0,H9&gt;24,I9&lt;1,J9&lt;0),"",H9*I9)))</f>
        <v/>
      </c>
      <c r="M9" s="63">
        <f>IF(L9="","",IFERROR(G9*L9*3600/8/1000,""))</f>
        <v/>
      </c>
      <c r="N9" s="64">
        <f>IF(M9="","",IFERROR(M9/1000*(1+Ajustes!$B$2),""))</f>
        <v/>
      </c>
      <c r="O9" s="31">
        <f>IF(L9="","",1+J9)</f>
        <v/>
      </c>
      <c r="P9" s="64">
        <f>IF(N9="","",IFERROR(N9*J9,""))</f>
        <v/>
      </c>
      <c r="Q9" s="64">
        <f>IF(N9="","",IFERROR(N9*O9,""))</f>
        <v/>
      </c>
      <c r="R9" s="32">
        <f>IF(COUNTA(A9:K9)=0,"",IF(OR(A9="",B9="",C9="",D9="",E9="",F9="",G9="",H9="",I9="",J9=""),"Revisar: faltan datos",IF(OR(G9&lt;=0,G9&gt;Ajustes!$B$7,H9&lt;=0,H9&gt;24,I9&lt;1,I9&gt;Ajustes!$B$8,J9&lt;0,J9&gt;Ajustes!$B$9),"Revisar: valor no válido",IF(COUNTIF($A$5:$A$104,A9)&gt;1,"Revisar: ID duplicado","Correcto"))))</f>
        <v/>
      </c>
    </row>
    <row r="10" ht="32" customHeight="1">
      <c r="A10" s="21" t="inlineStr">
        <is>
          <t>CAM-006</t>
        </is>
      </c>
      <c r="B10" s="22" t="inlineStr">
        <is>
          <t>Patio Eléctrico</t>
        </is>
      </c>
      <c r="C10" s="59" t="n">
        <v>46309</v>
      </c>
      <c r="D10" s="22" t="inlineStr">
        <is>
          <t>Cámara Lumen</t>
        </is>
      </c>
      <c r="E10" s="24" t="inlineStr">
        <is>
          <t>Full HD</t>
        </is>
      </c>
      <c r="F10" s="24" t="inlineStr">
        <is>
          <t>H.264 / AVC</t>
        </is>
      </c>
      <c r="G10" s="60" t="n">
        <v>50</v>
      </c>
      <c r="H10" s="61" t="n">
        <v>5</v>
      </c>
      <c r="I10" s="27" t="n">
        <v>4</v>
      </c>
      <c r="J10" s="27" t="n">
        <v>1</v>
      </c>
      <c r="K10" s="22" t="inlineStr">
        <is>
          <t>Cobertura multicámara</t>
        </is>
      </c>
      <c r="L10" s="62">
        <f>IF(COUNTA(A10:K10)=0,"",IF(OR(A10="",B10="",C10="",D10="",E10="",F10="",G10="",H10="",I10="",J10=""),"",IF(OR(G10&lt;=0,H10&lt;=0,H10&gt;24,I10&lt;1,J10&lt;0),"",H10*I10)))</f>
        <v/>
      </c>
      <c r="M10" s="63">
        <f>IF(L10="","",IFERROR(G10*L10*3600/8/1000,""))</f>
        <v/>
      </c>
      <c r="N10" s="64">
        <f>IF(M10="","",IFERROR(M10/1000*(1+Ajustes!$B$2),""))</f>
        <v/>
      </c>
      <c r="O10" s="31">
        <f>IF(L10="","",1+J10)</f>
        <v/>
      </c>
      <c r="P10" s="64">
        <f>IF(N10="","",IFERROR(N10*J10,""))</f>
        <v/>
      </c>
      <c r="Q10" s="64">
        <f>IF(N10="","",IFERROR(N10*O10,""))</f>
        <v/>
      </c>
      <c r="R10" s="32">
        <f>IF(COUNTA(A10:K10)=0,"",IF(OR(A10="",B10="",C10="",D10="",E10="",F10="",G10="",H10="",I10="",J10=""),"Revisar: faltan datos",IF(OR(G10&lt;=0,G10&gt;Ajustes!$B$7,H10&lt;=0,H10&gt;24,I10&lt;1,I10&gt;Ajustes!$B$8,J10&lt;0,J10&gt;Ajustes!$B$9),"Revisar: valor no válido",IF(COUNTIF($A$5:$A$104,A10)&gt;1,"Revisar: ID duplicado","Correcto"))))</f>
        <v/>
      </c>
    </row>
    <row r="11" ht="32" customHeight="1">
      <c r="A11" s="21" t="inlineStr">
        <is>
          <t>CAM-007</t>
        </is>
      </c>
      <c r="B11" s="22" t="inlineStr">
        <is>
          <t>Patio Eléctrico</t>
        </is>
      </c>
      <c r="C11" s="59" t="n">
        <v>46309</v>
      </c>
      <c r="D11" s="22" t="inlineStr">
        <is>
          <t>Cámara Vector</t>
        </is>
      </c>
      <c r="E11" s="24" t="inlineStr">
        <is>
          <t>Full HD</t>
        </is>
      </c>
      <c r="F11" s="24" t="inlineStr">
        <is>
          <t>H.264 / AVC</t>
        </is>
      </c>
      <c r="G11" s="60" t="n">
        <v>50</v>
      </c>
      <c r="H11" s="61" t="n">
        <v>5</v>
      </c>
      <c r="I11" s="27" t="n">
        <v>4</v>
      </c>
      <c r="J11" s="27" t="n">
        <v>1</v>
      </c>
      <c r="K11" s="22" t="inlineStr">
        <is>
          <t>Segunda posición</t>
        </is>
      </c>
      <c r="L11" s="62">
        <f>IF(COUNTA(A11:K11)=0,"",IF(OR(A11="",B11="",C11="",D11="",E11="",F11="",G11="",H11="",I11="",J11=""),"",IF(OR(G11&lt;=0,H11&lt;=0,H11&gt;24,I11&lt;1,J11&lt;0),"",H11*I11)))</f>
        <v/>
      </c>
      <c r="M11" s="63">
        <f>IF(L11="","",IFERROR(G11*L11*3600/8/1000,""))</f>
        <v/>
      </c>
      <c r="N11" s="64">
        <f>IF(M11="","",IFERROR(M11/1000*(1+Ajustes!$B$2),""))</f>
        <v/>
      </c>
      <c r="O11" s="31">
        <f>IF(L11="","",1+J11)</f>
        <v/>
      </c>
      <c r="P11" s="64">
        <f>IF(N11="","",IFERROR(N11*J11,""))</f>
        <v/>
      </c>
      <c r="Q11" s="64">
        <f>IF(N11="","",IFERROR(N11*O11,""))</f>
        <v/>
      </c>
      <c r="R11" s="32">
        <f>IF(COUNTA(A11:K11)=0,"",IF(OR(A11="",B11="",C11="",D11="",E11="",F11="",G11="",H11="",I11="",J11=""),"Revisar: faltan datos",IF(OR(G11&lt;=0,G11&gt;Ajustes!$B$7,H11&lt;=0,H11&gt;24,I11&lt;1,I11&gt;Ajustes!$B$8,J11&lt;0,J11&gt;Ajustes!$B$9),"Revisar: valor no válido",IF(COUNTIF($A$5:$A$104,A11)&gt;1,"Revisar: ID duplicado","Correcto"))))</f>
        <v/>
      </c>
    </row>
    <row r="12" ht="32" customHeight="1">
      <c r="A12" s="21" t="inlineStr">
        <is>
          <t>CAM-008</t>
        </is>
      </c>
      <c r="B12" s="22" t="inlineStr">
        <is>
          <t>Marea de Tinta</t>
        </is>
      </c>
      <c r="C12" s="59" t="n">
        <v>46316</v>
      </c>
      <c r="D12" s="22" t="inlineStr">
        <is>
          <t>Cámara Coral</t>
        </is>
      </c>
      <c r="E12" s="24" t="inlineStr">
        <is>
          <t>4K UHD</t>
        </is>
      </c>
      <c r="F12" s="24" t="inlineStr">
        <is>
          <t>XAVC-I</t>
        </is>
      </c>
      <c r="G12" s="60" t="n">
        <v>600</v>
      </c>
      <c r="H12" s="61" t="n">
        <v>2.75</v>
      </c>
      <c r="I12" s="27" t="n">
        <v>3</v>
      </c>
      <c r="J12" s="27" t="n">
        <v>2</v>
      </c>
      <c r="K12" s="22" t="inlineStr">
        <is>
          <t>Exterior diurno</t>
        </is>
      </c>
      <c r="L12" s="62">
        <f>IF(COUNTA(A12:K12)=0,"",IF(OR(A12="",B12="",C12="",D12="",E12="",F12="",G12="",H12="",I12="",J12=""),"",IF(OR(G12&lt;=0,H12&lt;=0,H12&gt;24,I12&lt;1,J12&lt;0),"",H12*I12)))</f>
        <v/>
      </c>
      <c r="M12" s="63">
        <f>IF(L12="","",IFERROR(G12*L12*3600/8/1000,""))</f>
        <v/>
      </c>
      <c r="N12" s="64">
        <f>IF(M12="","",IFERROR(M12/1000*(1+Ajustes!$B$2),""))</f>
        <v/>
      </c>
      <c r="O12" s="31">
        <f>IF(L12="","",1+J12)</f>
        <v/>
      </c>
      <c r="P12" s="64">
        <f>IF(N12="","",IFERROR(N12*J12,""))</f>
        <v/>
      </c>
      <c r="Q12" s="64">
        <f>IF(N12="","",IFERROR(N12*O12,""))</f>
        <v/>
      </c>
      <c r="R12" s="32">
        <f>IF(COUNTA(A12:K12)=0,"",IF(OR(A12="",B12="",C12="",D12="",E12="",F12="",G12="",H12="",I12="",J12=""),"Revisar: faltan datos",IF(OR(G12&lt;=0,G12&gt;Ajustes!$B$7,H12&lt;=0,H12&gt;24,I12&lt;1,I12&gt;Ajustes!$B$8,J12&lt;0,J12&gt;Ajustes!$B$9),"Revisar: valor no válido",IF(COUNTIF($A$5:$A$104,A12)&gt;1,"Revisar: ID duplicado","Correcto"))))</f>
        <v/>
      </c>
    </row>
    <row r="13" ht="32" customHeight="1">
      <c r="A13" s="21" t="inlineStr">
        <is>
          <t>CAM-009</t>
        </is>
      </c>
      <c r="B13" s="22" t="inlineStr">
        <is>
          <t>Eco de Vidrio</t>
        </is>
      </c>
      <c r="C13" s="59" t="n">
        <v>46324</v>
      </c>
      <c r="D13" s="22" t="inlineStr">
        <is>
          <t>Grabador Delta</t>
        </is>
      </c>
      <c r="E13" s="24" t="inlineStr">
        <is>
          <t>2K</t>
        </is>
      </c>
      <c r="F13" s="24" t="inlineStr">
        <is>
          <t>CinemaDNG</t>
        </is>
      </c>
      <c r="G13" s="60" t="n">
        <v>800</v>
      </c>
      <c r="H13" s="61" t="n">
        <v>1.25</v>
      </c>
      <c r="I13" s="27" t="n">
        <v>2</v>
      </c>
      <c r="J13" s="27" t="n">
        <v>2</v>
      </c>
      <c r="K13" s="22" t="inlineStr">
        <is>
          <t>Secuencia experimental</t>
        </is>
      </c>
      <c r="L13" s="62">
        <f>IF(COUNTA(A13:K13)=0,"",IF(OR(A13="",B13="",C13="",D13="",E13="",F13="",G13="",H13="",I13="",J13=""),"",IF(OR(G13&lt;=0,H13&lt;=0,H13&gt;24,I13&lt;1,J13&lt;0),"",H13*I13)))</f>
        <v/>
      </c>
      <c r="M13" s="63">
        <f>IF(L13="","",IFERROR(G13*L13*3600/8/1000,""))</f>
        <v/>
      </c>
      <c r="N13" s="64">
        <f>IF(M13="","",IFERROR(M13/1000*(1+Ajustes!$B$2),""))</f>
        <v/>
      </c>
      <c r="O13" s="31">
        <f>IF(L13="","",1+J13)</f>
        <v/>
      </c>
      <c r="P13" s="64">
        <f>IF(N13="","",IFERROR(N13*J13,""))</f>
        <v/>
      </c>
      <c r="Q13" s="64">
        <f>IF(N13="","",IFERROR(N13*O13,""))</f>
        <v/>
      </c>
      <c r="R13" s="32">
        <f>IF(COUNTA(A13:K13)=0,"",IF(OR(A13="",B13="",C13="",D13="",E13="",F13="",G13="",H13="",I13="",J13=""),"Revisar: faltan datos",IF(OR(G13&lt;=0,G13&gt;Ajustes!$B$7,H13&lt;=0,H13&gt;24,I13&lt;1,I13&gt;Ajustes!$B$8,J13&lt;0,J13&gt;Ajustes!$B$9),"Revisar: valor no válido",IF(COUNTIF($A$5:$A$104,A13)&gt;1,"Revisar: ID duplicado","Correcto"))))</f>
        <v/>
      </c>
    </row>
    <row r="14" ht="32" customHeight="1">
      <c r="A14" s="21" t="inlineStr">
        <is>
          <t>CAM-010</t>
        </is>
      </c>
      <c r="B14" s="22" t="inlineStr">
        <is>
          <t>Atlas de Niebla</t>
        </is>
      </c>
      <c r="C14" s="59" t="n">
        <v>46331</v>
      </c>
      <c r="D14" s="22" t="inlineStr">
        <is>
          <t>Cámara Zenith</t>
        </is>
      </c>
      <c r="E14" s="24" t="inlineStr">
        <is>
          <t>5.7K</t>
        </is>
      </c>
      <c r="F14" s="24" t="inlineStr">
        <is>
          <t>H.265 / HEVC</t>
        </is>
      </c>
      <c r="G14" s="60" t="n">
        <v>300</v>
      </c>
      <c r="H14" s="61" t="n">
        <v>3</v>
      </c>
      <c r="I14" s="27" t="n">
        <v>5</v>
      </c>
      <c r="J14" s="27" t="n">
        <v>2</v>
      </c>
      <c r="K14" s="22" t="inlineStr">
        <is>
          <t>Proyecto documental ficticio</t>
        </is>
      </c>
      <c r="L14" s="62">
        <f>IF(COUNTA(A14:K14)=0,"",IF(OR(A14="",B14="",C14="",D14="",E14="",F14="",G14="",H14="",I14="",J14=""),"",IF(OR(G14&lt;=0,H14&lt;=0,H14&gt;24,I14&lt;1,J14&lt;0),"",H14*I14)))</f>
        <v/>
      </c>
      <c r="M14" s="63">
        <f>IF(L14="","",IFERROR(G14*L14*3600/8/1000,""))</f>
        <v/>
      </c>
      <c r="N14" s="64">
        <f>IF(M14="","",IFERROR(M14/1000*(1+Ajustes!$B$2),""))</f>
        <v/>
      </c>
      <c r="O14" s="31">
        <f>IF(L14="","",1+J14)</f>
        <v/>
      </c>
      <c r="P14" s="64">
        <f>IF(N14="","",IFERROR(N14*J14,""))</f>
        <v/>
      </c>
      <c r="Q14" s="64">
        <f>IF(N14="","",IFERROR(N14*O14,""))</f>
        <v/>
      </c>
      <c r="R14" s="32">
        <f>IF(COUNTA(A14:K14)=0,"",IF(OR(A14="",B14="",C14="",D14="",E14="",F14="",G14="",H14="",I14="",J14=""),"Revisar: faltan datos",IF(OR(G14&lt;=0,G14&gt;Ajustes!$B$7,H14&lt;=0,H14&gt;24,I14&lt;1,I14&gt;Ajustes!$B$8,J14&lt;0,J14&gt;Ajustes!$B$9),"Revisar: valor no válido",IF(COUNTIF($A$5:$A$104,A14)&gt;1,"Revisar: ID duplicado","Correcto"))))</f>
        <v/>
      </c>
    </row>
    <row r="15" ht="32" customHeight="1">
      <c r="A15" s="21" t="n"/>
      <c r="B15" s="22" t="n"/>
      <c r="C15" s="59" t="n"/>
      <c r="D15" s="22" t="n"/>
      <c r="E15" s="24" t="n"/>
      <c r="F15" s="24" t="n"/>
      <c r="G15" s="60" t="n"/>
      <c r="H15" s="61" t="n"/>
      <c r="I15" s="27" t="n"/>
      <c r="J15" s="27" t="n"/>
      <c r="K15" s="22" t="n"/>
      <c r="L15" s="62">
        <f>IF(COUNTA(A15:K15)=0,"",IF(OR(A15="",B15="",C15="",D15="",E15="",F15="",G15="",H15="",I15="",J15=""),"",IF(OR(G15&lt;=0,H15&lt;=0,H15&gt;24,I15&lt;1,J15&lt;0),"",H15*I15)))</f>
        <v/>
      </c>
      <c r="M15" s="63">
        <f>IF(L15="","",IFERROR(G15*L15*3600/8/1000,""))</f>
        <v/>
      </c>
      <c r="N15" s="64">
        <f>IF(M15="","",IFERROR(M15/1000*(1+Ajustes!$B$2),""))</f>
        <v/>
      </c>
      <c r="O15" s="31">
        <f>IF(L15="","",1+J15)</f>
        <v/>
      </c>
      <c r="P15" s="64">
        <f>IF(N15="","",IFERROR(N15*J15,""))</f>
        <v/>
      </c>
      <c r="Q15" s="64">
        <f>IF(N15="","",IFERROR(N15*O15,""))</f>
        <v/>
      </c>
      <c r="R15" s="32">
        <f>IF(COUNTA(A15:K15)=0,"",IF(OR(A15="",B15="",C15="",D15="",E15="",F15="",G15="",H15="",I15="",J15=""),"Revisar: faltan datos",IF(OR(G15&lt;=0,G15&gt;Ajustes!$B$7,H15&lt;=0,H15&gt;24,I15&lt;1,I15&gt;Ajustes!$B$8,J15&lt;0,J15&gt;Ajustes!$B$9),"Revisar: valor no válido",IF(COUNTIF($A$5:$A$104,A15)&gt;1,"Revisar: ID duplicado","Correcto"))))</f>
        <v/>
      </c>
    </row>
    <row r="16" ht="32" customHeight="1">
      <c r="A16" s="21" t="n"/>
      <c r="B16" s="22" t="n"/>
      <c r="C16" s="59" t="n"/>
      <c r="D16" s="22" t="n"/>
      <c r="E16" s="24" t="n"/>
      <c r="F16" s="24" t="n"/>
      <c r="G16" s="60" t="n"/>
      <c r="H16" s="61" t="n"/>
      <c r="I16" s="27" t="n"/>
      <c r="J16" s="27" t="n"/>
      <c r="K16" s="22" t="n"/>
      <c r="L16" s="62">
        <f>IF(COUNTA(A16:K16)=0,"",IF(OR(A16="",B16="",C16="",D16="",E16="",F16="",G16="",H16="",I16="",J16=""),"",IF(OR(G16&lt;=0,H16&lt;=0,H16&gt;24,I16&lt;1,J16&lt;0),"",H16*I16)))</f>
        <v/>
      </c>
      <c r="M16" s="63">
        <f>IF(L16="","",IFERROR(G16*L16*3600/8/1000,""))</f>
        <v/>
      </c>
      <c r="N16" s="64">
        <f>IF(M16="","",IFERROR(M16/1000*(1+Ajustes!$B$2),""))</f>
        <v/>
      </c>
      <c r="O16" s="31">
        <f>IF(L16="","",1+J16)</f>
        <v/>
      </c>
      <c r="P16" s="64">
        <f>IF(N16="","",IFERROR(N16*J16,""))</f>
        <v/>
      </c>
      <c r="Q16" s="64">
        <f>IF(N16="","",IFERROR(N16*O16,""))</f>
        <v/>
      </c>
      <c r="R16" s="32">
        <f>IF(COUNTA(A16:K16)=0,"",IF(OR(A16="",B16="",C16="",D16="",E16="",F16="",G16="",H16="",I16="",J16=""),"Revisar: faltan datos",IF(OR(G16&lt;=0,G16&gt;Ajustes!$B$7,H16&lt;=0,H16&gt;24,I16&lt;1,I16&gt;Ajustes!$B$8,J16&lt;0,J16&gt;Ajustes!$B$9),"Revisar: valor no válido",IF(COUNTIF($A$5:$A$104,A16)&gt;1,"Revisar: ID duplicado","Correcto"))))</f>
        <v/>
      </c>
    </row>
    <row r="17" ht="32" customHeight="1">
      <c r="A17" s="21" t="n"/>
      <c r="B17" s="22" t="n"/>
      <c r="C17" s="59" t="n"/>
      <c r="D17" s="22" t="n"/>
      <c r="E17" s="24" t="n"/>
      <c r="F17" s="24" t="n"/>
      <c r="G17" s="60" t="n"/>
      <c r="H17" s="61" t="n"/>
      <c r="I17" s="27" t="n"/>
      <c r="J17" s="27" t="n"/>
      <c r="K17" s="22" t="n"/>
      <c r="L17" s="62">
        <f>IF(COUNTA(A17:K17)=0,"",IF(OR(A17="",B17="",C17="",D17="",E17="",F17="",G17="",H17="",I17="",J17=""),"",IF(OR(G17&lt;=0,H17&lt;=0,H17&gt;24,I17&lt;1,J17&lt;0),"",H17*I17)))</f>
        <v/>
      </c>
      <c r="M17" s="63">
        <f>IF(L17="","",IFERROR(G17*L17*3600/8/1000,""))</f>
        <v/>
      </c>
      <c r="N17" s="64">
        <f>IF(M17="","",IFERROR(M17/1000*(1+Ajustes!$B$2),""))</f>
        <v/>
      </c>
      <c r="O17" s="31">
        <f>IF(L17="","",1+J17)</f>
        <v/>
      </c>
      <c r="P17" s="64">
        <f>IF(N17="","",IFERROR(N17*J17,""))</f>
        <v/>
      </c>
      <c r="Q17" s="64">
        <f>IF(N17="","",IFERROR(N17*O17,""))</f>
        <v/>
      </c>
      <c r="R17" s="32">
        <f>IF(COUNTA(A17:K17)=0,"",IF(OR(A17="",B17="",C17="",D17="",E17="",F17="",G17="",H17="",I17="",J17=""),"Revisar: faltan datos",IF(OR(G17&lt;=0,G17&gt;Ajustes!$B$7,H17&lt;=0,H17&gt;24,I17&lt;1,I17&gt;Ajustes!$B$8,J17&lt;0,J17&gt;Ajustes!$B$9),"Revisar: valor no válido",IF(COUNTIF($A$5:$A$104,A17)&gt;1,"Revisar: ID duplicado","Correcto"))))</f>
        <v/>
      </c>
    </row>
    <row r="18" ht="32" customHeight="1">
      <c r="A18" s="21" t="n"/>
      <c r="B18" s="22" t="n"/>
      <c r="C18" s="59" t="n"/>
      <c r="D18" s="22" t="n"/>
      <c r="E18" s="24" t="n"/>
      <c r="F18" s="24" t="n"/>
      <c r="G18" s="60" t="n"/>
      <c r="H18" s="61" t="n"/>
      <c r="I18" s="27" t="n"/>
      <c r="J18" s="27" t="n"/>
      <c r="K18" s="22" t="n"/>
      <c r="L18" s="62">
        <f>IF(COUNTA(A18:K18)=0,"",IF(OR(A18="",B18="",C18="",D18="",E18="",F18="",G18="",H18="",I18="",J18=""),"",IF(OR(G18&lt;=0,H18&lt;=0,H18&gt;24,I18&lt;1,J18&lt;0),"",H18*I18)))</f>
        <v/>
      </c>
      <c r="M18" s="63">
        <f>IF(L18="","",IFERROR(G18*L18*3600/8/1000,""))</f>
        <v/>
      </c>
      <c r="N18" s="64">
        <f>IF(M18="","",IFERROR(M18/1000*(1+Ajustes!$B$2),""))</f>
        <v/>
      </c>
      <c r="O18" s="31">
        <f>IF(L18="","",1+J18)</f>
        <v/>
      </c>
      <c r="P18" s="64">
        <f>IF(N18="","",IFERROR(N18*J18,""))</f>
        <v/>
      </c>
      <c r="Q18" s="64">
        <f>IF(N18="","",IFERROR(N18*O18,""))</f>
        <v/>
      </c>
      <c r="R18" s="32">
        <f>IF(COUNTA(A18:K18)=0,"",IF(OR(A18="",B18="",C18="",D18="",E18="",F18="",G18="",H18="",I18="",J18=""),"Revisar: faltan datos",IF(OR(G18&lt;=0,G18&gt;Ajustes!$B$7,H18&lt;=0,H18&gt;24,I18&lt;1,I18&gt;Ajustes!$B$8,J18&lt;0,J18&gt;Ajustes!$B$9),"Revisar: valor no válido",IF(COUNTIF($A$5:$A$104,A18)&gt;1,"Revisar: ID duplicado","Correcto"))))</f>
        <v/>
      </c>
    </row>
    <row r="19" ht="32" customHeight="1">
      <c r="A19" s="21" t="n"/>
      <c r="B19" s="22" t="n"/>
      <c r="C19" s="59" t="n"/>
      <c r="D19" s="22" t="n"/>
      <c r="E19" s="24" t="n"/>
      <c r="F19" s="24" t="n"/>
      <c r="G19" s="60" t="n"/>
      <c r="H19" s="61" t="n"/>
      <c r="I19" s="27" t="n"/>
      <c r="J19" s="27" t="n"/>
      <c r="K19" s="22" t="n"/>
      <c r="L19" s="62">
        <f>IF(COUNTA(A19:K19)=0,"",IF(OR(A19="",B19="",C19="",D19="",E19="",F19="",G19="",H19="",I19="",J19=""),"",IF(OR(G19&lt;=0,H19&lt;=0,H19&gt;24,I19&lt;1,J19&lt;0),"",H19*I19)))</f>
        <v/>
      </c>
      <c r="M19" s="63">
        <f>IF(L19="","",IFERROR(G19*L19*3600/8/1000,""))</f>
        <v/>
      </c>
      <c r="N19" s="64">
        <f>IF(M19="","",IFERROR(M19/1000*(1+Ajustes!$B$2),""))</f>
        <v/>
      </c>
      <c r="O19" s="31">
        <f>IF(L19="","",1+J19)</f>
        <v/>
      </c>
      <c r="P19" s="64">
        <f>IF(N19="","",IFERROR(N19*J19,""))</f>
        <v/>
      </c>
      <c r="Q19" s="64">
        <f>IF(N19="","",IFERROR(N19*O19,""))</f>
        <v/>
      </c>
      <c r="R19" s="32">
        <f>IF(COUNTA(A19:K19)=0,"",IF(OR(A19="",B19="",C19="",D19="",E19="",F19="",G19="",H19="",I19="",J19=""),"Revisar: faltan datos",IF(OR(G19&lt;=0,G19&gt;Ajustes!$B$7,H19&lt;=0,H19&gt;24,I19&lt;1,I19&gt;Ajustes!$B$8,J19&lt;0,J19&gt;Ajustes!$B$9),"Revisar: valor no válido",IF(COUNTIF($A$5:$A$104,A19)&gt;1,"Revisar: ID duplicado","Correcto"))))</f>
        <v/>
      </c>
    </row>
    <row r="20" ht="32" customHeight="1">
      <c r="A20" s="21" t="n"/>
      <c r="B20" s="22" t="n"/>
      <c r="C20" s="59" t="n"/>
      <c r="D20" s="22" t="n"/>
      <c r="E20" s="24" t="n"/>
      <c r="F20" s="24" t="n"/>
      <c r="G20" s="60" t="n"/>
      <c r="H20" s="61" t="n"/>
      <c r="I20" s="27" t="n"/>
      <c r="J20" s="27" t="n"/>
      <c r="K20" s="22" t="n"/>
      <c r="L20" s="62">
        <f>IF(COUNTA(A20:K20)=0,"",IF(OR(A20="",B20="",C20="",D20="",E20="",F20="",G20="",H20="",I20="",J20=""),"",IF(OR(G20&lt;=0,H20&lt;=0,H20&gt;24,I20&lt;1,J20&lt;0),"",H20*I20)))</f>
        <v/>
      </c>
      <c r="M20" s="63">
        <f>IF(L20="","",IFERROR(G20*L20*3600/8/1000,""))</f>
        <v/>
      </c>
      <c r="N20" s="64">
        <f>IF(M20="","",IFERROR(M20/1000*(1+Ajustes!$B$2),""))</f>
        <v/>
      </c>
      <c r="O20" s="31">
        <f>IF(L20="","",1+J20)</f>
        <v/>
      </c>
      <c r="P20" s="64">
        <f>IF(N20="","",IFERROR(N20*J20,""))</f>
        <v/>
      </c>
      <c r="Q20" s="64">
        <f>IF(N20="","",IFERROR(N20*O20,""))</f>
        <v/>
      </c>
      <c r="R20" s="32">
        <f>IF(COUNTA(A20:K20)=0,"",IF(OR(A20="",B20="",C20="",D20="",E20="",F20="",G20="",H20="",I20="",J20=""),"Revisar: faltan datos",IF(OR(G20&lt;=0,G20&gt;Ajustes!$B$7,H20&lt;=0,H20&gt;24,I20&lt;1,I20&gt;Ajustes!$B$8,J20&lt;0,J20&gt;Ajustes!$B$9),"Revisar: valor no válido",IF(COUNTIF($A$5:$A$104,A20)&gt;1,"Revisar: ID duplicado","Correcto"))))</f>
        <v/>
      </c>
    </row>
    <row r="21" ht="32" customHeight="1">
      <c r="A21" s="21" t="n"/>
      <c r="B21" s="22" t="n"/>
      <c r="C21" s="59" t="n"/>
      <c r="D21" s="22" t="n"/>
      <c r="E21" s="24" t="n"/>
      <c r="F21" s="24" t="n"/>
      <c r="G21" s="60" t="n"/>
      <c r="H21" s="61" t="n"/>
      <c r="I21" s="27" t="n"/>
      <c r="J21" s="27" t="n"/>
      <c r="K21" s="22" t="n"/>
      <c r="L21" s="62">
        <f>IF(COUNTA(A21:K21)=0,"",IF(OR(A21="",B21="",C21="",D21="",E21="",F21="",G21="",H21="",I21="",J21=""),"",IF(OR(G21&lt;=0,H21&lt;=0,H21&gt;24,I21&lt;1,J21&lt;0),"",H21*I21)))</f>
        <v/>
      </c>
      <c r="M21" s="63">
        <f>IF(L21="","",IFERROR(G21*L21*3600/8/1000,""))</f>
        <v/>
      </c>
      <c r="N21" s="64">
        <f>IF(M21="","",IFERROR(M21/1000*(1+Ajustes!$B$2),""))</f>
        <v/>
      </c>
      <c r="O21" s="31">
        <f>IF(L21="","",1+J21)</f>
        <v/>
      </c>
      <c r="P21" s="64">
        <f>IF(N21="","",IFERROR(N21*J21,""))</f>
        <v/>
      </c>
      <c r="Q21" s="64">
        <f>IF(N21="","",IFERROR(N21*O21,""))</f>
        <v/>
      </c>
      <c r="R21" s="32">
        <f>IF(COUNTA(A21:K21)=0,"",IF(OR(A21="",B21="",C21="",D21="",E21="",F21="",G21="",H21="",I21="",J21=""),"Revisar: faltan datos",IF(OR(G21&lt;=0,G21&gt;Ajustes!$B$7,H21&lt;=0,H21&gt;24,I21&lt;1,I21&gt;Ajustes!$B$8,J21&lt;0,J21&gt;Ajustes!$B$9),"Revisar: valor no válido",IF(COUNTIF($A$5:$A$104,A21)&gt;1,"Revisar: ID duplicado","Correcto"))))</f>
        <v/>
      </c>
    </row>
    <row r="22" ht="32" customHeight="1">
      <c r="A22" s="21" t="n"/>
      <c r="B22" s="22" t="n"/>
      <c r="C22" s="59" t="n"/>
      <c r="D22" s="22" t="n"/>
      <c r="E22" s="24" t="n"/>
      <c r="F22" s="24" t="n"/>
      <c r="G22" s="60" t="n"/>
      <c r="H22" s="61" t="n"/>
      <c r="I22" s="27" t="n"/>
      <c r="J22" s="27" t="n"/>
      <c r="K22" s="22" t="n"/>
      <c r="L22" s="62">
        <f>IF(COUNTA(A22:K22)=0,"",IF(OR(A22="",B22="",C22="",D22="",E22="",F22="",G22="",H22="",I22="",J22=""),"",IF(OR(G22&lt;=0,H22&lt;=0,H22&gt;24,I22&lt;1,J22&lt;0),"",H22*I22)))</f>
        <v/>
      </c>
      <c r="M22" s="63">
        <f>IF(L22="","",IFERROR(G22*L22*3600/8/1000,""))</f>
        <v/>
      </c>
      <c r="N22" s="64">
        <f>IF(M22="","",IFERROR(M22/1000*(1+Ajustes!$B$2),""))</f>
        <v/>
      </c>
      <c r="O22" s="31">
        <f>IF(L22="","",1+J22)</f>
        <v/>
      </c>
      <c r="P22" s="64">
        <f>IF(N22="","",IFERROR(N22*J22,""))</f>
        <v/>
      </c>
      <c r="Q22" s="64">
        <f>IF(N22="","",IFERROR(N22*O22,""))</f>
        <v/>
      </c>
      <c r="R22" s="32">
        <f>IF(COUNTA(A22:K22)=0,"",IF(OR(A22="",B22="",C22="",D22="",E22="",F22="",G22="",H22="",I22="",J22=""),"Revisar: faltan datos",IF(OR(G22&lt;=0,G22&gt;Ajustes!$B$7,H22&lt;=0,H22&gt;24,I22&lt;1,I22&gt;Ajustes!$B$8,J22&lt;0,J22&gt;Ajustes!$B$9),"Revisar: valor no válido",IF(COUNTIF($A$5:$A$104,A22)&gt;1,"Revisar: ID duplicado","Correcto"))))</f>
        <v/>
      </c>
    </row>
    <row r="23" ht="32" customHeight="1">
      <c r="A23" s="21" t="n"/>
      <c r="B23" s="22" t="n"/>
      <c r="C23" s="59" t="n"/>
      <c r="D23" s="22" t="n"/>
      <c r="E23" s="24" t="n"/>
      <c r="F23" s="24" t="n"/>
      <c r="G23" s="60" t="n"/>
      <c r="H23" s="61" t="n"/>
      <c r="I23" s="27" t="n"/>
      <c r="J23" s="27" t="n"/>
      <c r="K23" s="22" t="n"/>
      <c r="L23" s="62">
        <f>IF(COUNTA(A23:K23)=0,"",IF(OR(A23="",B23="",C23="",D23="",E23="",F23="",G23="",H23="",I23="",J23=""),"",IF(OR(G23&lt;=0,H23&lt;=0,H23&gt;24,I23&lt;1,J23&lt;0),"",H23*I23)))</f>
        <v/>
      </c>
      <c r="M23" s="63">
        <f>IF(L23="","",IFERROR(G23*L23*3600/8/1000,""))</f>
        <v/>
      </c>
      <c r="N23" s="64">
        <f>IF(M23="","",IFERROR(M23/1000*(1+Ajustes!$B$2),""))</f>
        <v/>
      </c>
      <c r="O23" s="31">
        <f>IF(L23="","",1+J23)</f>
        <v/>
      </c>
      <c r="P23" s="64">
        <f>IF(N23="","",IFERROR(N23*J23,""))</f>
        <v/>
      </c>
      <c r="Q23" s="64">
        <f>IF(N23="","",IFERROR(N23*O23,""))</f>
        <v/>
      </c>
      <c r="R23" s="32">
        <f>IF(COUNTA(A23:K23)=0,"",IF(OR(A23="",B23="",C23="",D23="",E23="",F23="",G23="",H23="",I23="",J23=""),"Revisar: faltan datos",IF(OR(G23&lt;=0,G23&gt;Ajustes!$B$7,H23&lt;=0,H23&gt;24,I23&lt;1,I23&gt;Ajustes!$B$8,J23&lt;0,J23&gt;Ajustes!$B$9),"Revisar: valor no válido",IF(COUNTIF($A$5:$A$104,A23)&gt;1,"Revisar: ID duplicado","Correcto"))))</f>
        <v/>
      </c>
    </row>
    <row r="24" ht="32" customHeight="1">
      <c r="A24" s="21" t="n"/>
      <c r="B24" s="22" t="n"/>
      <c r="C24" s="59" t="n"/>
      <c r="D24" s="22" t="n"/>
      <c r="E24" s="24" t="n"/>
      <c r="F24" s="24" t="n"/>
      <c r="G24" s="60" t="n"/>
      <c r="H24" s="61" t="n"/>
      <c r="I24" s="27" t="n"/>
      <c r="J24" s="27" t="n"/>
      <c r="K24" s="22" t="n"/>
      <c r="L24" s="62">
        <f>IF(COUNTA(A24:K24)=0,"",IF(OR(A24="",B24="",C24="",D24="",E24="",F24="",G24="",H24="",I24="",J24=""),"",IF(OR(G24&lt;=0,H24&lt;=0,H24&gt;24,I24&lt;1,J24&lt;0),"",H24*I24)))</f>
        <v/>
      </c>
      <c r="M24" s="63">
        <f>IF(L24="","",IFERROR(G24*L24*3600/8/1000,""))</f>
        <v/>
      </c>
      <c r="N24" s="64">
        <f>IF(M24="","",IFERROR(M24/1000*(1+Ajustes!$B$2),""))</f>
        <v/>
      </c>
      <c r="O24" s="31">
        <f>IF(L24="","",1+J24)</f>
        <v/>
      </c>
      <c r="P24" s="64">
        <f>IF(N24="","",IFERROR(N24*J24,""))</f>
        <v/>
      </c>
      <c r="Q24" s="64">
        <f>IF(N24="","",IFERROR(N24*O24,""))</f>
        <v/>
      </c>
      <c r="R24" s="32">
        <f>IF(COUNTA(A24:K24)=0,"",IF(OR(A24="",B24="",C24="",D24="",E24="",F24="",G24="",H24="",I24="",J24=""),"Revisar: faltan datos",IF(OR(G24&lt;=0,G24&gt;Ajustes!$B$7,H24&lt;=0,H24&gt;24,I24&lt;1,I24&gt;Ajustes!$B$8,J24&lt;0,J24&gt;Ajustes!$B$9),"Revisar: valor no válido",IF(COUNTIF($A$5:$A$104,A24)&gt;1,"Revisar: ID duplicado","Correcto"))))</f>
        <v/>
      </c>
    </row>
    <row r="25" ht="32" customHeight="1">
      <c r="A25" s="21" t="n"/>
      <c r="B25" s="22" t="n"/>
      <c r="C25" s="59" t="n"/>
      <c r="D25" s="22" t="n"/>
      <c r="E25" s="24" t="n"/>
      <c r="F25" s="24" t="n"/>
      <c r="G25" s="60" t="n"/>
      <c r="H25" s="61" t="n"/>
      <c r="I25" s="27" t="n"/>
      <c r="J25" s="27" t="n"/>
      <c r="K25" s="22" t="n"/>
      <c r="L25" s="62">
        <f>IF(COUNTA(A25:K25)=0,"",IF(OR(A25="",B25="",C25="",D25="",E25="",F25="",G25="",H25="",I25="",J25=""),"",IF(OR(G25&lt;=0,H25&lt;=0,H25&gt;24,I25&lt;1,J25&lt;0),"",H25*I25)))</f>
        <v/>
      </c>
      <c r="M25" s="63">
        <f>IF(L25="","",IFERROR(G25*L25*3600/8/1000,""))</f>
        <v/>
      </c>
      <c r="N25" s="64">
        <f>IF(M25="","",IFERROR(M25/1000*(1+Ajustes!$B$2),""))</f>
        <v/>
      </c>
      <c r="O25" s="31">
        <f>IF(L25="","",1+J25)</f>
        <v/>
      </c>
      <c r="P25" s="64">
        <f>IF(N25="","",IFERROR(N25*J25,""))</f>
        <v/>
      </c>
      <c r="Q25" s="64">
        <f>IF(N25="","",IFERROR(N25*O25,""))</f>
        <v/>
      </c>
      <c r="R25" s="32">
        <f>IF(COUNTA(A25:K25)=0,"",IF(OR(A25="",B25="",C25="",D25="",E25="",F25="",G25="",H25="",I25="",J25=""),"Revisar: faltan datos",IF(OR(G25&lt;=0,G25&gt;Ajustes!$B$7,H25&lt;=0,H25&gt;24,I25&lt;1,I25&gt;Ajustes!$B$8,J25&lt;0,J25&gt;Ajustes!$B$9),"Revisar: valor no válido",IF(COUNTIF($A$5:$A$104,A25)&gt;1,"Revisar: ID duplicado","Correcto"))))</f>
        <v/>
      </c>
    </row>
    <row r="26" ht="32" customHeight="1">
      <c r="A26" s="21" t="n"/>
      <c r="B26" s="22" t="n"/>
      <c r="C26" s="59" t="n"/>
      <c r="D26" s="22" t="n"/>
      <c r="E26" s="24" t="n"/>
      <c r="F26" s="24" t="n"/>
      <c r="G26" s="60" t="n"/>
      <c r="H26" s="61" t="n"/>
      <c r="I26" s="27" t="n"/>
      <c r="J26" s="27" t="n"/>
      <c r="K26" s="22" t="n"/>
      <c r="L26" s="62">
        <f>IF(COUNTA(A26:K26)=0,"",IF(OR(A26="",B26="",C26="",D26="",E26="",F26="",G26="",H26="",I26="",J26=""),"",IF(OR(G26&lt;=0,H26&lt;=0,H26&gt;24,I26&lt;1,J26&lt;0),"",H26*I26)))</f>
        <v/>
      </c>
      <c r="M26" s="63">
        <f>IF(L26="","",IFERROR(G26*L26*3600/8/1000,""))</f>
        <v/>
      </c>
      <c r="N26" s="64">
        <f>IF(M26="","",IFERROR(M26/1000*(1+Ajustes!$B$2),""))</f>
        <v/>
      </c>
      <c r="O26" s="31">
        <f>IF(L26="","",1+J26)</f>
        <v/>
      </c>
      <c r="P26" s="64">
        <f>IF(N26="","",IFERROR(N26*J26,""))</f>
        <v/>
      </c>
      <c r="Q26" s="64">
        <f>IF(N26="","",IFERROR(N26*O26,""))</f>
        <v/>
      </c>
      <c r="R26" s="32">
        <f>IF(COUNTA(A26:K26)=0,"",IF(OR(A26="",B26="",C26="",D26="",E26="",F26="",G26="",H26="",I26="",J26=""),"Revisar: faltan datos",IF(OR(G26&lt;=0,G26&gt;Ajustes!$B$7,H26&lt;=0,H26&gt;24,I26&lt;1,I26&gt;Ajustes!$B$8,J26&lt;0,J26&gt;Ajustes!$B$9),"Revisar: valor no válido",IF(COUNTIF($A$5:$A$104,A26)&gt;1,"Revisar: ID duplicado","Correcto"))))</f>
        <v/>
      </c>
    </row>
    <row r="27" ht="32" customHeight="1">
      <c r="A27" s="21" t="n"/>
      <c r="B27" s="22" t="n"/>
      <c r="C27" s="59" t="n"/>
      <c r="D27" s="22" t="n"/>
      <c r="E27" s="24" t="n"/>
      <c r="F27" s="24" t="n"/>
      <c r="G27" s="60" t="n"/>
      <c r="H27" s="61" t="n"/>
      <c r="I27" s="27" t="n"/>
      <c r="J27" s="27" t="n"/>
      <c r="K27" s="22" t="n"/>
      <c r="L27" s="62">
        <f>IF(COUNTA(A27:K27)=0,"",IF(OR(A27="",B27="",C27="",D27="",E27="",F27="",G27="",H27="",I27="",J27=""),"",IF(OR(G27&lt;=0,H27&lt;=0,H27&gt;24,I27&lt;1,J27&lt;0),"",H27*I27)))</f>
        <v/>
      </c>
      <c r="M27" s="63">
        <f>IF(L27="","",IFERROR(G27*L27*3600/8/1000,""))</f>
        <v/>
      </c>
      <c r="N27" s="64">
        <f>IF(M27="","",IFERROR(M27/1000*(1+Ajustes!$B$2),""))</f>
        <v/>
      </c>
      <c r="O27" s="31">
        <f>IF(L27="","",1+J27)</f>
        <v/>
      </c>
      <c r="P27" s="64">
        <f>IF(N27="","",IFERROR(N27*J27,""))</f>
        <v/>
      </c>
      <c r="Q27" s="64">
        <f>IF(N27="","",IFERROR(N27*O27,""))</f>
        <v/>
      </c>
      <c r="R27" s="32">
        <f>IF(COUNTA(A27:K27)=0,"",IF(OR(A27="",B27="",C27="",D27="",E27="",F27="",G27="",H27="",I27="",J27=""),"Revisar: faltan datos",IF(OR(G27&lt;=0,G27&gt;Ajustes!$B$7,H27&lt;=0,H27&gt;24,I27&lt;1,I27&gt;Ajustes!$B$8,J27&lt;0,J27&gt;Ajustes!$B$9),"Revisar: valor no válido",IF(COUNTIF($A$5:$A$104,A27)&gt;1,"Revisar: ID duplicado","Correcto"))))</f>
        <v/>
      </c>
    </row>
    <row r="28" ht="32" customHeight="1">
      <c r="A28" s="21" t="n"/>
      <c r="B28" s="22" t="n"/>
      <c r="C28" s="59" t="n"/>
      <c r="D28" s="22" t="n"/>
      <c r="E28" s="24" t="n"/>
      <c r="F28" s="24" t="n"/>
      <c r="G28" s="60" t="n"/>
      <c r="H28" s="61" t="n"/>
      <c r="I28" s="27" t="n"/>
      <c r="J28" s="27" t="n"/>
      <c r="K28" s="22" t="n"/>
      <c r="L28" s="62">
        <f>IF(COUNTA(A28:K28)=0,"",IF(OR(A28="",B28="",C28="",D28="",E28="",F28="",G28="",H28="",I28="",J28=""),"",IF(OR(G28&lt;=0,H28&lt;=0,H28&gt;24,I28&lt;1,J28&lt;0),"",H28*I28)))</f>
        <v/>
      </c>
      <c r="M28" s="63">
        <f>IF(L28="","",IFERROR(G28*L28*3600/8/1000,""))</f>
        <v/>
      </c>
      <c r="N28" s="64">
        <f>IF(M28="","",IFERROR(M28/1000*(1+Ajustes!$B$2),""))</f>
        <v/>
      </c>
      <c r="O28" s="31">
        <f>IF(L28="","",1+J28)</f>
        <v/>
      </c>
      <c r="P28" s="64">
        <f>IF(N28="","",IFERROR(N28*J28,""))</f>
        <v/>
      </c>
      <c r="Q28" s="64">
        <f>IF(N28="","",IFERROR(N28*O28,""))</f>
        <v/>
      </c>
      <c r="R28" s="32">
        <f>IF(COUNTA(A28:K28)=0,"",IF(OR(A28="",B28="",C28="",D28="",E28="",F28="",G28="",H28="",I28="",J28=""),"Revisar: faltan datos",IF(OR(G28&lt;=0,G28&gt;Ajustes!$B$7,H28&lt;=0,H28&gt;24,I28&lt;1,I28&gt;Ajustes!$B$8,J28&lt;0,J28&gt;Ajustes!$B$9),"Revisar: valor no válido",IF(COUNTIF($A$5:$A$104,A28)&gt;1,"Revisar: ID duplicado","Correcto"))))</f>
        <v/>
      </c>
    </row>
    <row r="29" ht="32" customHeight="1">
      <c r="A29" s="21" t="n"/>
      <c r="B29" s="22" t="n"/>
      <c r="C29" s="59" t="n"/>
      <c r="D29" s="22" t="n"/>
      <c r="E29" s="24" t="n"/>
      <c r="F29" s="24" t="n"/>
      <c r="G29" s="60" t="n"/>
      <c r="H29" s="61" t="n"/>
      <c r="I29" s="27" t="n"/>
      <c r="J29" s="27" t="n"/>
      <c r="K29" s="22" t="n"/>
      <c r="L29" s="62">
        <f>IF(COUNTA(A29:K29)=0,"",IF(OR(A29="",B29="",C29="",D29="",E29="",F29="",G29="",H29="",I29="",J29=""),"",IF(OR(G29&lt;=0,H29&lt;=0,H29&gt;24,I29&lt;1,J29&lt;0),"",H29*I29)))</f>
        <v/>
      </c>
      <c r="M29" s="63">
        <f>IF(L29="","",IFERROR(G29*L29*3600/8/1000,""))</f>
        <v/>
      </c>
      <c r="N29" s="64">
        <f>IF(M29="","",IFERROR(M29/1000*(1+Ajustes!$B$2),""))</f>
        <v/>
      </c>
      <c r="O29" s="31">
        <f>IF(L29="","",1+J29)</f>
        <v/>
      </c>
      <c r="P29" s="64">
        <f>IF(N29="","",IFERROR(N29*J29,""))</f>
        <v/>
      </c>
      <c r="Q29" s="64">
        <f>IF(N29="","",IFERROR(N29*O29,""))</f>
        <v/>
      </c>
      <c r="R29" s="32">
        <f>IF(COUNTA(A29:K29)=0,"",IF(OR(A29="",B29="",C29="",D29="",E29="",F29="",G29="",H29="",I29="",J29=""),"Revisar: faltan datos",IF(OR(G29&lt;=0,G29&gt;Ajustes!$B$7,H29&lt;=0,H29&gt;24,I29&lt;1,I29&gt;Ajustes!$B$8,J29&lt;0,J29&gt;Ajustes!$B$9),"Revisar: valor no válido",IF(COUNTIF($A$5:$A$104,A29)&gt;1,"Revisar: ID duplicado","Correcto"))))</f>
        <v/>
      </c>
    </row>
    <row r="30" ht="32" customHeight="1">
      <c r="A30" s="21" t="n"/>
      <c r="B30" s="22" t="n"/>
      <c r="C30" s="59" t="n"/>
      <c r="D30" s="22" t="n"/>
      <c r="E30" s="24" t="n"/>
      <c r="F30" s="24" t="n"/>
      <c r="G30" s="60" t="n"/>
      <c r="H30" s="61" t="n"/>
      <c r="I30" s="27" t="n"/>
      <c r="J30" s="27" t="n"/>
      <c r="K30" s="22" t="n"/>
      <c r="L30" s="62">
        <f>IF(COUNTA(A30:K30)=0,"",IF(OR(A30="",B30="",C30="",D30="",E30="",F30="",G30="",H30="",I30="",J30=""),"",IF(OR(G30&lt;=0,H30&lt;=0,H30&gt;24,I30&lt;1,J30&lt;0),"",H30*I30)))</f>
        <v/>
      </c>
      <c r="M30" s="63">
        <f>IF(L30="","",IFERROR(G30*L30*3600/8/1000,""))</f>
        <v/>
      </c>
      <c r="N30" s="64">
        <f>IF(M30="","",IFERROR(M30/1000*(1+Ajustes!$B$2),""))</f>
        <v/>
      </c>
      <c r="O30" s="31">
        <f>IF(L30="","",1+J30)</f>
        <v/>
      </c>
      <c r="P30" s="64">
        <f>IF(N30="","",IFERROR(N30*J30,""))</f>
        <v/>
      </c>
      <c r="Q30" s="64">
        <f>IF(N30="","",IFERROR(N30*O30,""))</f>
        <v/>
      </c>
      <c r="R30" s="32">
        <f>IF(COUNTA(A30:K30)=0,"",IF(OR(A30="",B30="",C30="",D30="",E30="",F30="",G30="",H30="",I30="",J30=""),"Revisar: faltan datos",IF(OR(G30&lt;=0,G30&gt;Ajustes!$B$7,H30&lt;=0,H30&gt;24,I30&lt;1,I30&gt;Ajustes!$B$8,J30&lt;0,J30&gt;Ajustes!$B$9),"Revisar: valor no válido",IF(COUNTIF($A$5:$A$104,A30)&gt;1,"Revisar: ID duplicado","Correcto"))))</f>
        <v/>
      </c>
    </row>
    <row r="31" ht="32" customHeight="1">
      <c r="A31" s="21" t="n"/>
      <c r="B31" s="22" t="n"/>
      <c r="C31" s="59" t="n"/>
      <c r="D31" s="22" t="n"/>
      <c r="E31" s="24" t="n"/>
      <c r="F31" s="24" t="n"/>
      <c r="G31" s="60" t="n"/>
      <c r="H31" s="61" t="n"/>
      <c r="I31" s="27" t="n"/>
      <c r="J31" s="27" t="n"/>
      <c r="K31" s="22" t="n"/>
      <c r="L31" s="62">
        <f>IF(COUNTA(A31:K31)=0,"",IF(OR(A31="",B31="",C31="",D31="",E31="",F31="",G31="",H31="",I31="",J31=""),"",IF(OR(G31&lt;=0,H31&lt;=0,H31&gt;24,I31&lt;1,J31&lt;0),"",H31*I31)))</f>
        <v/>
      </c>
      <c r="M31" s="63">
        <f>IF(L31="","",IFERROR(G31*L31*3600/8/1000,""))</f>
        <v/>
      </c>
      <c r="N31" s="64">
        <f>IF(M31="","",IFERROR(M31/1000*(1+Ajustes!$B$2),""))</f>
        <v/>
      </c>
      <c r="O31" s="31">
        <f>IF(L31="","",1+J31)</f>
        <v/>
      </c>
      <c r="P31" s="64">
        <f>IF(N31="","",IFERROR(N31*J31,""))</f>
        <v/>
      </c>
      <c r="Q31" s="64">
        <f>IF(N31="","",IFERROR(N31*O31,""))</f>
        <v/>
      </c>
      <c r="R31" s="32">
        <f>IF(COUNTA(A31:K31)=0,"",IF(OR(A31="",B31="",C31="",D31="",E31="",F31="",G31="",H31="",I31="",J31=""),"Revisar: faltan datos",IF(OR(G31&lt;=0,G31&gt;Ajustes!$B$7,H31&lt;=0,H31&gt;24,I31&lt;1,I31&gt;Ajustes!$B$8,J31&lt;0,J31&gt;Ajustes!$B$9),"Revisar: valor no válido",IF(COUNTIF($A$5:$A$104,A31)&gt;1,"Revisar: ID duplicado","Correcto"))))</f>
        <v/>
      </c>
    </row>
    <row r="32" ht="32" customHeight="1">
      <c r="A32" s="21" t="n"/>
      <c r="B32" s="22" t="n"/>
      <c r="C32" s="59" t="n"/>
      <c r="D32" s="22" t="n"/>
      <c r="E32" s="24" t="n"/>
      <c r="F32" s="24" t="n"/>
      <c r="G32" s="60" t="n"/>
      <c r="H32" s="61" t="n"/>
      <c r="I32" s="27" t="n"/>
      <c r="J32" s="27" t="n"/>
      <c r="K32" s="22" t="n"/>
      <c r="L32" s="62">
        <f>IF(COUNTA(A32:K32)=0,"",IF(OR(A32="",B32="",C32="",D32="",E32="",F32="",G32="",H32="",I32="",J32=""),"",IF(OR(G32&lt;=0,H32&lt;=0,H32&gt;24,I32&lt;1,J32&lt;0),"",H32*I32)))</f>
        <v/>
      </c>
      <c r="M32" s="63">
        <f>IF(L32="","",IFERROR(G32*L32*3600/8/1000,""))</f>
        <v/>
      </c>
      <c r="N32" s="64">
        <f>IF(M32="","",IFERROR(M32/1000*(1+Ajustes!$B$2),""))</f>
        <v/>
      </c>
      <c r="O32" s="31">
        <f>IF(L32="","",1+J32)</f>
        <v/>
      </c>
      <c r="P32" s="64">
        <f>IF(N32="","",IFERROR(N32*J32,""))</f>
        <v/>
      </c>
      <c r="Q32" s="64">
        <f>IF(N32="","",IFERROR(N32*O32,""))</f>
        <v/>
      </c>
      <c r="R32" s="32">
        <f>IF(COUNTA(A32:K32)=0,"",IF(OR(A32="",B32="",C32="",D32="",E32="",F32="",G32="",H32="",I32="",J32=""),"Revisar: faltan datos",IF(OR(G32&lt;=0,G32&gt;Ajustes!$B$7,H32&lt;=0,H32&gt;24,I32&lt;1,I32&gt;Ajustes!$B$8,J32&lt;0,J32&gt;Ajustes!$B$9),"Revisar: valor no válido",IF(COUNTIF($A$5:$A$104,A32)&gt;1,"Revisar: ID duplicado","Correcto"))))</f>
        <v/>
      </c>
    </row>
    <row r="33" ht="32" customHeight="1">
      <c r="A33" s="21" t="n"/>
      <c r="B33" s="22" t="n"/>
      <c r="C33" s="59" t="n"/>
      <c r="D33" s="22" t="n"/>
      <c r="E33" s="24" t="n"/>
      <c r="F33" s="24" t="n"/>
      <c r="G33" s="60" t="n"/>
      <c r="H33" s="61" t="n"/>
      <c r="I33" s="27" t="n"/>
      <c r="J33" s="27" t="n"/>
      <c r="K33" s="22" t="n"/>
      <c r="L33" s="62">
        <f>IF(COUNTA(A33:K33)=0,"",IF(OR(A33="",B33="",C33="",D33="",E33="",F33="",G33="",H33="",I33="",J33=""),"",IF(OR(G33&lt;=0,H33&lt;=0,H33&gt;24,I33&lt;1,J33&lt;0),"",H33*I33)))</f>
        <v/>
      </c>
      <c r="M33" s="63">
        <f>IF(L33="","",IFERROR(G33*L33*3600/8/1000,""))</f>
        <v/>
      </c>
      <c r="N33" s="64">
        <f>IF(M33="","",IFERROR(M33/1000*(1+Ajustes!$B$2),""))</f>
        <v/>
      </c>
      <c r="O33" s="31">
        <f>IF(L33="","",1+J33)</f>
        <v/>
      </c>
      <c r="P33" s="64">
        <f>IF(N33="","",IFERROR(N33*J33,""))</f>
        <v/>
      </c>
      <c r="Q33" s="64">
        <f>IF(N33="","",IFERROR(N33*O33,""))</f>
        <v/>
      </c>
      <c r="R33" s="32">
        <f>IF(COUNTA(A33:K33)=0,"",IF(OR(A33="",B33="",C33="",D33="",E33="",F33="",G33="",H33="",I33="",J33=""),"Revisar: faltan datos",IF(OR(G33&lt;=0,G33&gt;Ajustes!$B$7,H33&lt;=0,H33&gt;24,I33&lt;1,I33&gt;Ajustes!$B$8,J33&lt;0,J33&gt;Ajustes!$B$9),"Revisar: valor no válido",IF(COUNTIF($A$5:$A$104,A33)&gt;1,"Revisar: ID duplicado","Correcto"))))</f>
        <v/>
      </c>
    </row>
    <row r="34" ht="32" customHeight="1">
      <c r="A34" s="21" t="n"/>
      <c r="B34" s="22" t="n"/>
      <c r="C34" s="59" t="n"/>
      <c r="D34" s="22" t="n"/>
      <c r="E34" s="24" t="n"/>
      <c r="F34" s="24" t="n"/>
      <c r="G34" s="60" t="n"/>
      <c r="H34" s="61" t="n"/>
      <c r="I34" s="27" t="n"/>
      <c r="J34" s="27" t="n"/>
      <c r="K34" s="22" t="n"/>
      <c r="L34" s="62">
        <f>IF(COUNTA(A34:K34)=0,"",IF(OR(A34="",B34="",C34="",D34="",E34="",F34="",G34="",H34="",I34="",J34=""),"",IF(OR(G34&lt;=0,H34&lt;=0,H34&gt;24,I34&lt;1,J34&lt;0),"",H34*I34)))</f>
        <v/>
      </c>
      <c r="M34" s="63">
        <f>IF(L34="","",IFERROR(G34*L34*3600/8/1000,""))</f>
        <v/>
      </c>
      <c r="N34" s="64">
        <f>IF(M34="","",IFERROR(M34/1000*(1+Ajustes!$B$2),""))</f>
        <v/>
      </c>
      <c r="O34" s="31">
        <f>IF(L34="","",1+J34)</f>
        <v/>
      </c>
      <c r="P34" s="64">
        <f>IF(N34="","",IFERROR(N34*J34,""))</f>
        <v/>
      </c>
      <c r="Q34" s="64">
        <f>IF(N34="","",IFERROR(N34*O34,""))</f>
        <v/>
      </c>
      <c r="R34" s="32">
        <f>IF(COUNTA(A34:K34)=0,"",IF(OR(A34="",B34="",C34="",D34="",E34="",F34="",G34="",H34="",I34="",J34=""),"Revisar: faltan datos",IF(OR(G34&lt;=0,G34&gt;Ajustes!$B$7,H34&lt;=0,H34&gt;24,I34&lt;1,I34&gt;Ajustes!$B$8,J34&lt;0,J34&gt;Ajustes!$B$9),"Revisar: valor no válido",IF(COUNTIF($A$5:$A$104,A34)&gt;1,"Revisar: ID duplicado","Correcto"))))</f>
        <v/>
      </c>
    </row>
    <row r="35" ht="32" customHeight="1">
      <c r="A35" s="21" t="n"/>
      <c r="B35" s="22" t="n"/>
      <c r="C35" s="59" t="n"/>
      <c r="D35" s="22" t="n"/>
      <c r="E35" s="24" t="n"/>
      <c r="F35" s="24" t="n"/>
      <c r="G35" s="60" t="n"/>
      <c r="H35" s="61" t="n"/>
      <c r="I35" s="27" t="n"/>
      <c r="J35" s="27" t="n"/>
      <c r="K35" s="22" t="n"/>
      <c r="L35" s="62">
        <f>IF(COUNTA(A35:K35)=0,"",IF(OR(A35="",B35="",C35="",D35="",E35="",F35="",G35="",H35="",I35="",J35=""),"",IF(OR(G35&lt;=0,H35&lt;=0,H35&gt;24,I35&lt;1,J35&lt;0),"",H35*I35)))</f>
        <v/>
      </c>
      <c r="M35" s="63">
        <f>IF(L35="","",IFERROR(G35*L35*3600/8/1000,""))</f>
        <v/>
      </c>
      <c r="N35" s="64">
        <f>IF(M35="","",IFERROR(M35/1000*(1+Ajustes!$B$2),""))</f>
        <v/>
      </c>
      <c r="O35" s="31">
        <f>IF(L35="","",1+J35)</f>
        <v/>
      </c>
      <c r="P35" s="64">
        <f>IF(N35="","",IFERROR(N35*J35,""))</f>
        <v/>
      </c>
      <c r="Q35" s="64">
        <f>IF(N35="","",IFERROR(N35*O35,""))</f>
        <v/>
      </c>
      <c r="R35" s="32">
        <f>IF(COUNTA(A35:K35)=0,"",IF(OR(A35="",B35="",C35="",D35="",E35="",F35="",G35="",H35="",I35="",J35=""),"Revisar: faltan datos",IF(OR(G35&lt;=0,G35&gt;Ajustes!$B$7,H35&lt;=0,H35&gt;24,I35&lt;1,I35&gt;Ajustes!$B$8,J35&lt;0,J35&gt;Ajustes!$B$9),"Revisar: valor no válido",IF(COUNTIF($A$5:$A$104,A35)&gt;1,"Revisar: ID duplicado","Correcto"))))</f>
        <v/>
      </c>
    </row>
    <row r="36" ht="32" customHeight="1">
      <c r="A36" s="21" t="n"/>
      <c r="B36" s="22" t="n"/>
      <c r="C36" s="59" t="n"/>
      <c r="D36" s="22" t="n"/>
      <c r="E36" s="24" t="n"/>
      <c r="F36" s="24" t="n"/>
      <c r="G36" s="60" t="n"/>
      <c r="H36" s="61" t="n"/>
      <c r="I36" s="27" t="n"/>
      <c r="J36" s="27" t="n"/>
      <c r="K36" s="22" t="n"/>
      <c r="L36" s="62">
        <f>IF(COUNTA(A36:K36)=0,"",IF(OR(A36="",B36="",C36="",D36="",E36="",F36="",G36="",H36="",I36="",J36=""),"",IF(OR(G36&lt;=0,H36&lt;=0,H36&gt;24,I36&lt;1,J36&lt;0),"",H36*I36)))</f>
        <v/>
      </c>
      <c r="M36" s="63">
        <f>IF(L36="","",IFERROR(G36*L36*3600/8/1000,""))</f>
        <v/>
      </c>
      <c r="N36" s="64">
        <f>IF(M36="","",IFERROR(M36/1000*(1+Ajustes!$B$2),""))</f>
        <v/>
      </c>
      <c r="O36" s="31">
        <f>IF(L36="","",1+J36)</f>
        <v/>
      </c>
      <c r="P36" s="64">
        <f>IF(N36="","",IFERROR(N36*J36,""))</f>
        <v/>
      </c>
      <c r="Q36" s="64">
        <f>IF(N36="","",IFERROR(N36*O36,""))</f>
        <v/>
      </c>
      <c r="R36" s="32">
        <f>IF(COUNTA(A36:K36)=0,"",IF(OR(A36="",B36="",C36="",D36="",E36="",F36="",G36="",H36="",I36="",J36=""),"Revisar: faltan datos",IF(OR(G36&lt;=0,G36&gt;Ajustes!$B$7,H36&lt;=0,H36&gt;24,I36&lt;1,I36&gt;Ajustes!$B$8,J36&lt;0,J36&gt;Ajustes!$B$9),"Revisar: valor no válido",IF(COUNTIF($A$5:$A$104,A36)&gt;1,"Revisar: ID duplicado","Correcto"))))</f>
        <v/>
      </c>
    </row>
    <row r="37" ht="32" customHeight="1">
      <c r="A37" s="21" t="n"/>
      <c r="B37" s="22" t="n"/>
      <c r="C37" s="59" t="n"/>
      <c r="D37" s="22" t="n"/>
      <c r="E37" s="24" t="n"/>
      <c r="F37" s="24" t="n"/>
      <c r="G37" s="60" t="n"/>
      <c r="H37" s="61" t="n"/>
      <c r="I37" s="27" t="n"/>
      <c r="J37" s="27" t="n"/>
      <c r="K37" s="22" t="n"/>
      <c r="L37" s="62">
        <f>IF(COUNTA(A37:K37)=0,"",IF(OR(A37="",B37="",C37="",D37="",E37="",F37="",G37="",H37="",I37="",J37=""),"",IF(OR(G37&lt;=0,H37&lt;=0,H37&gt;24,I37&lt;1,J37&lt;0),"",H37*I37)))</f>
        <v/>
      </c>
      <c r="M37" s="63">
        <f>IF(L37="","",IFERROR(G37*L37*3600/8/1000,""))</f>
        <v/>
      </c>
      <c r="N37" s="64">
        <f>IF(M37="","",IFERROR(M37/1000*(1+Ajustes!$B$2),""))</f>
        <v/>
      </c>
      <c r="O37" s="31">
        <f>IF(L37="","",1+J37)</f>
        <v/>
      </c>
      <c r="P37" s="64">
        <f>IF(N37="","",IFERROR(N37*J37,""))</f>
        <v/>
      </c>
      <c r="Q37" s="64">
        <f>IF(N37="","",IFERROR(N37*O37,""))</f>
        <v/>
      </c>
      <c r="R37" s="32">
        <f>IF(COUNTA(A37:K37)=0,"",IF(OR(A37="",B37="",C37="",D37="",E37="",F37="",G37="",H37="",I37="",J37=""),"Revisar: faltan datos",IF(OR(G37&lt;=0,G37&gt;Ajustes!$B$7,H37&lt;=0,H37&gt;24,I37&lt;1,I37&gt;Ajustes!$B$8,J37&lt;0,J37&gt;Ajustes!$B$9),"Revisar: valor no válido",IF(COUNTIF($A$5:$A$104,A37)&gt;1,"Revisar: ID duplicado","Correcto"))))</f>
        <v/>
      </c>
    </row>
    <row r="38" ht="32" customHeight="1">
      <c r="A38" s="21" t="n"/>
      <c r="B38" s="22" t="n"/>
      <c r="C38" s="59" t="n"/>
      <c r="D38" s="22" t="n"/>
      <c r="E38" s="24" t="n"/>
      <c r="F38" s="24" t="n"/>
      <c r="G38" s="60" t="n"/>
      <c r="H38" s="61" t="n"/>
      <c r="I38" s="27" t="n"/>
      <c r="J38" s="27" t="n"/>
      <c r="K38" s="22" t="n"/>
      <c r="L38" s="62">
        <f>IF(COUNTA(A38:K38)=0,"",IF(OR(A38="",B38="",C38="",D38="",E38="",F38="",G38="",H38="",I38="",J38=""),"",IF(OR(G38&lt;=0,H38&lt;=0,H38&gt;24,I38&lt;1,J38&lt;0),"",H38*I38)))</f>
        <v/>
      </c>
      <c r="M38" s="63">
        <f>IF(L38="","",IFERROR(G38*L38*3600/8/1000,""))</f>
        <v/>
      </c>
      <c r="N38" s="64">
        <f>IF(M38="","",IFERROR(M38/1000*(1+Ajustes!$B$2),""))</f>
        <v/>
      </c>
      <c r="O38" s="31">
        <f>IF(L38="","",1+J38)</f>
        <v/>
      </c>
      <c r="P38" s="64">
        <f>IF(N38="","",IFERROR(N38*J38,""))</f>
        <v/>
      </c>
      <c r="Q38" s="64">
        <f>IF(N38="","",IFERROR(N38*O38,""))</f>
        <v/>
      </c>
      <c r="R38" s="32">
        <f>IF(COUNTA(A38:K38)=0,"",IF(OR(A38="",B38="",C38="",D38="",E38="",F38="",G38="",H38="",I38="",J38=""),"Revisar: faltan datos",IF(OR(G38&lt;=0,G38&gt;Ajustes!$B$7,H38&lt;=0,H38&gt;24,I38&lt;1,I38&gt;Ajustes!$B$8,J38&lt;0,J38&gt;Ajustes!$B$9),"Revisar: valor no válido",IF(COUNTIF($A$5:$A$104,A38)&gt;1,"Revisar: ID duplicado","Correcto"))))</f>
        <v/>
      </c>
    </row>
    <row r="39" ht="32" customHeight="1">
      <c r="A39" s="21" t="n"/>
      <c r="B39" s="22" t="n"/>
      <c r="C39" s="59" t="n"/>
      <c r="D39" s="22" t="n"/>
      <c r="E39" s="24" t="n"/>
      <c r="F39" s="24" t="n"/>
      <c r="G39" s="60" t="n"/>
      <c r="H39" s="61" t="n"/>
      <c r="I39" s="27" t="n"/>
      <c r="J39" s="27" t="n"/>
      <c r="K39" s="22" t="n"/>
      <c r="L39" s="62">
        <f>IF(COUNTA(A39:K39)=0,"",IF(OR(A39="",B39="",C39="",D39="",E39="",F39="",G39="",H39="",I39="",J39=""),"",IF(OR(G39&lt;=0,H39&lt;=0,H39&gt;24,I39&lt;1,J39&lt;0),"",H39*I39)))</f>
        <v/>
      </c>
      <c r="M39" s="63">
        <f>IF(L39="","",IFERROR(G39*L39*3600/8/1000,""))</f>
        <v/>
      </c>
      <c r="N39" s="64">
        <f>IF(M39="","",IFERROR(M39/1000*(1+Ajustes!$B$2),""))</f>
        <v/>
      </c>
      <c r="O39" s="31">
        <f>IF(L39="","",1+J39)</f>
        <v/>
      </c>
      <c r="P39" s="64">
        <f>IF(N39="","",IFERROR(N39*J39,""))</f>
        <v/>
      </c>
      <c r="Q39" s="64">
        <f>IF(N39="","",IFERROR(N39*O39,""))</f>
        <v/>
      </c>
      <c r="R39" s="32">
        <f>IF(COUNTA(A39:K39)=0,"",IF(OR(A39="",B39="",C39="",D39="",E39="",F39="",G39="",H39="",I39="",J39=""),"Revisar: faltan datos",IF(OR(G39&lt;=0,G39&gt;Ajustes!$B$7,H39&lt;=0,H39&gt;24,I39&lt;1,I39&gt;Ajustes!$B$8,J39&lt;0,J39&gt;Ajustes!$B$9),"Revisar: valor no válido",IF(COUNTIF($A$5:$A$104,A39)&gt;1,"Revisar: ID duplicado","Correcto"))))</f>
        <v/>
      </c>
    </row>
    <row r="40" ht="32" customHeight="1">
      <c r="A40" s="21" t="n"/>
      <c r="B40" s="22" t="n"/>
      <c r="C40" s="59" t="n"/>
      <c r="D40" s="22" t="n"/>
      <c r="E40" s="24" t="n"/>
      <c r="F40" s="24" t="n"/>
      <c r="G40" s="60" t="n"/>
      <c r="H40" s="61" t="n"/>
      <c r="I40" s="27" t="n"/>
      <c r="J40" s="27" t="n"/>
      <c r="K40" s="22" t="n"/>
      <c r="L40" s="62">
        <f>IF(COUNTA(A40:K40)=0,"",IF(OR(A40="",B40="",C40="",D40="",E40="",F40="",G40="",H40="",I40="",J40=""),"",IF(OR(G40&lt;=0,H40&lt;=0,H40&gt;24,I40&lt;1,J40&lt;0),"",H40*I40)))</f>
        <v/>
      </c>
      <c r="M40" s="63">
        <f>IF(L40="","",IFERROR(G40*L40*3600/8/1000,""))</f>
        <v/>
      </c>
      <c r="N40" s="64">
        <f>IF(M40="","",IFERROR(M40/1000*(1+Ajustes!$B$2),""))</f>
        <v/>
      </c>
      <c r="O40" s="31">
        <f>IF(L40="","",1+J40)</f>
        <v/>
      </c>
      <c r="P40" s="64">
        <f>IF(N40="","",IFERROR(N40*J40,""))</f>
        <v/>
      </c>
      <c r="Q40" s="64">
        <f>IF(N40="","",IFERROR(N40*O40,""))</f>
        <v/>
      </c>
      <c r="R40" s="32">
        <f>IF(COUNTA(A40:K40)=0,"",IF(OR(A40="",B40="",C40="",D40="",E40="",F40="",G40="",H40="",I40="",J40=""),"Revisar: faltan datos",IF(OR(G40&lt;=0,G40&gt;Ajustes!$B$7,H40&lt;=0,H40&gt;24,I40&lt;1,I40&gt;Ajustes!$B$8,J40&lt;0,J40&gt;Ajustes!$B$9),"Revisar: valor no válido",IF(COUNTIF($A$5:$A$104,A40)&gt;1,"Revisar: ID duplicado","Correcto"))))</f>
        <v/>
      </c>
    </row>
    <row r="41" ht="32" customHeight="1">
      <c r="A41" s="21" t="n"/>
      <c r="B41" s="22" t="n"/>
      <c r="C41" s="59" t="n"/>
      <c r="D41" s="22" t="n"/>
      <c r="E41" s="24" t="n"/>
      <c r="F41" s="24" t="n"/>
      <c r="G41" s="60" t="n"/>
      <c r="H41" s="61" t="n"/>
      <c r="I41" s="27" t="n"/>
      <c r="J41" s="27" t="n"/>
      <c r="K41" s="22" t="n"/>
      <c r="L41" s="62">
        <f>IF(COUNTA(A41:K41)=0,"",IF(OR(A41="",B41="",C41="",D41="",E41="",F41="",G41="",H41="",I41="",J41=""),"",IF(OR(G41&lt;=0,H41&lt;=0,H41&gt;24,I41&lt;1,J41&lt;0),"",H41*I41)))</f>
        <v/>
      </c>
      <c r="M41" s="63">
        <f>IF(L41="","",IFERROR(G41*L41*3600/8/1000,""))</f>
        <v/>
      </c>
      <c r="N41" s="64">
        <f>IF(M41="","",IFERROR(M41/1000*(1+Ajustes!$B$2),""))</f>
        <v/>
      </c>
      <c r="O41" s="31">
        <f>IF(L41="","",1+J41)</f>
        <v/>
      </c>
      <c r="P41" s="64">
        <f>IF(N41="","",IFERROR(N41*J41,""))</f>
        <v/>
      </c>
      <c r="Q41" s="64">
        <f>IF(N41="","",IFERROR(N41*O41,""))</f>
        <v/>
      </c>
      <c r="R41" s="32">
        <f>IF(COUNTA(A41:K41)=0,"",IF(OR(A41="",B41="",C41="",D41="",E41="",F41="",G41="",H41="",I41="",J41=""),"Revisar: faltan datos",IF(OR(G41&lt;=0,G41&gt;Ajustes!$B$7,H41&lt;=0,H41&gt;24,I41&lt;1,I41&gt;Ajustes!$B$8,J41&lt;0,J41&gt;Ajustes!$B$9),"Revisar: valor no válido",IF(COUNTIF($A$5:$A$104,A41)&gt;1,"Revisar: ID duplicado","Correcto"))))</f>
        <v/>
      </c>
    </row>
    <row r="42" ht="32" customHeight="1">
      <c r="A42" s="21" t="n"/>
      <c r="B42" s="22" t="n"/>
      <c r="C42" s="59" t="n"/>
      <c r="D42" s="22" t="n"/>
      <c r="E42" s="24" t="n"/>
      <c r="F42" s="24" t="n"/>
      <c r="G42" s="60" t="n"/>
      <c r="H42" s="61" t="n"/>
      <c r="I42" s="27" t="n"/>
      <c r="J42" s="27" t="n"/>
      <c r="K42" s="22" t="n"/>
      <c r="L42" s="62">
        <f>IF(COUNTA(A42:K42)=0,"",IF(OR(A42="",B42="",C42="",D42="",E42="",F42="",G42="",H42="",I42="",J42=""),"",IF(OR(G42&lt;=0,H42&lt;=0,H42&gt;24,I42&lt;1,J42&lt;0),"",H42*I42)))</f>
        <v/>
      </c>
      <c r="M42" s="63">
        <f>IF(L42="","",IFERROR(G42*L42*3600/8/1000,""))</f>
        <v/>
      </c>
      <c r="N42" s="64">
        <f>IF(M42="","",IFERROR(M42/1000*(1+Ajustes!$B$2),""))</f>
        <v/>
      </c>
      <c r="O42" s="31">
        <f>IF(L42="","",1+J42)</f>
        <v/>
      </c>
      <c r="P42" s="64">
        <f>IF(N42="","",IFERROR(N42*J42,""))</f>
        <v/>
      </c>
      <c r="Q42" s="64">
        <f>IF(N42="","",IFERROR(N42*O42,""))</f>
        <v/>
      </c>
      <c r="R42" s="32">
        <f>IF(COUNTA(A42:K42)=0,"",IF(OR(A42="",B42="",C42="",D42="",E42="",F42="",G42="",H42="",I42="",J42=""),"Revisar: faltan datos",IF(OR(G42&lt;=0,G42&gt;Ajustes!$B$7,H42&lt;=0,H42&gt;24,I42&lt;1,I42&gt;Ajustes!$B$8,J42&lt;0,J42&gt;Ajustes!$B$9),"Revisar: valor no válido",IF(COUNTIF($A$5:$A$104,A42)&gt;1,"Revisar: ID duplicado","Correcto"))))</f>
        <v/>
      </c>
    </row>
    <row r="43" ht="32" customHeight="1">
      <c r="A43" s="21" t="n"/>
      <c r="B43" s="22" t="n"/>
      <c r="C43" s="59" t="n"/>
      <c r="D43" s="22" t="n"/>
      <c r="E43" s="24" t="n"/>
      <c r="F43" s="24" t="n"/>
      <c r="G43" s="60" t="n"/>
      <c r="H43" s="61" t="n"/>
      <c r="I43" s="27" t="n"/>
      <c r="J43" s="27" t="n"/>
      <c r="K43" s="22" t="n"/>
      <c r="L43" s="62">
        <f>IF(COUNTA(A43:K43)=0,"",IF(OR(A43="",B43="",C43="",D43="",E43="",F43="",G43="",H43="",I43="",J43=""),"",IF(OR(G43&lt;=0,H43&lt;=0,H43&gt;24,I43&lt;1,J43&lt;0),"",H43*I43)))</f>
        <v/>
      </c>
      <c r="M43" s="63">
        <f>IF(L43="","",IFERROR(G43*L43*3600/8/1000,""))</f>
        <v/>
      </c>
      <c r="N43" s="64">
        <f>IF(M43="","",IFERROR(M43/1000*(1+Ajustes!$B$2),""))</f>
        <v/>
      </c>
      <c r="O43" s="31">
        <f>IF(L43="","",1+J43)</f>
        <v/>
      </c>
      <c r="P43" s="64">
        <f>IF(N43="","",IFERROR(N43*J43,""))</f>
        <v/>
      </c>
      <c r="Q43" s="64">
        <f>IF(N43="","",IFERROR(N43*O43,""))</f>
        <v/>
      </c>
      <c r="R43" s="32">
        <f>IF(COUNTA(A43:K43)=0,"",IF(OR(A43="",B43="",C43="",D43="",E43="",F43="",G43="",H43="",I43="",J43=""),"Revisar: faltan datos",IF(OR(G43&lt;=0,G43&gt;Ajustes!$B$7,H43&lt;=0,H43&gt;24,I43&lt;1,I43&gt;Ajustes!$B$8,J43&lt;0,J43&gt;Ajustes!$B$9),"Revisar: valor no válido",IF(COUNTIF($A$5:$A$104,A43)&gt;1,"Revisar: ID duplicado","Correcto"))))</f>
        <v/>
      </c>
    </row>
    <row r="44" ht="32" customHeight="1">
      <c r="A44" s="21" t="n"/>
      <c r="B44" s="22" t="n"/>
      <c r="C44" s="59" t="n"/>
      <c r="D44" s="22" t="n"/>
      <c r="E44" s="24" t="n"/>
      <c r="F44" s="24" t="n"/>
      <c r="G44" s="60" t="n"/>
      <c r="H44" s="61" t="n"/>
      <c r="I44" s="27" t="n"/>
      <c r="J44" s="27" t="n"/>
      <c r="K44" s="22" t="n"/>
      <c r="L44" s="62">
        <f>IF(COUNTA(A44:K44)=0,"",IF(OR(A44="",B44="",C44="",D44="",E44="",F44="",G44="",H44="",I44="",J44=""),"",IF(OR(G44&lt;=0,H44&lt;=0,H44&gt;24,I44&lt;1,J44&lt;0),"",H44*I44)))</f>
        <v/>
      </c>
      <c r="M44" s="63">
        <f>IF(L44="","",IFERROR(G44*L44*3600/8/1000,""))</f>
        <v/>
      </c>
      <c r="N44" s="64">
        <f>IF(M44="","",IFERROR(M44/1000*(1+Ajustes!$B$2),""))</f>
        <v/>
      </c>
      <c r="O44" s="31">
        <f>IF(L44="","",1+J44)</f>
        <v/>
      </c>
      <c r="P44" s="64">
        <f>IF(N44="","",IFERROR(N44*J44,""))</f>
        <v/>
      </c>
      <c r="Q44" s="64">
        <f>IF(N44="","",IFERROR(N44*O44,""))</f>
        <v/>
      </c>
      <c r="R44" s="32">
        <f>IF(COUNTA(A44:K44)=0,"",IF(OR(A44="",B44="",C44="",D44="",E44="",F44="",G44="",H44="",I44="",J44=""),"Revisar: faltan datos",IF(OR(G44&lt;=0,G44&gt;Ajustes!$B$7,H44&lt;=0,H44&gt;24,I44&lt;1,I44&gt;Ajustes!$B$8,J44&lt;0,J44&gt;Ajustes!$B$9),"Revisar: valor no válido",IF(COUNTIF($A$5:$A$104,A44)&gt;1,"Revisar: ID duplicado","Correcto"))))</f>
        <v/>
      </c>
    </row>
    <row r="45" ht="32" customHeight="1">
      <c r="A45" s="21" t="n"/>
      <c r="B45" s="22" t="n"/>
      <c r="C45" s="59" t="n"/>
      <c r="D45" s="22" t="n"/>
      <c r="E45" s="24" t="n"/>
      <c r="F45" s="24" t="n"/>
      <c r="G45" s="60" t="n"/>
      <c r="H45" s="61" t="n"/>
      <c r="I45" s="27" t="n"/>
      <c r="J45" s="27" t="n"/>
      <c r="K45" s="22" t="n"/>
      <c r="L45" s="62">
        <f>IF(COUNTA(A45:K45)=0,"",IF(OR(A45="",B45="",C45="",D45="",E45="",F45="",G45="",H45="",I45="",J45=""),"",IF(OR(G45&lt;=0,H45&lt;=0,H45&gt;24,I45&lt;1,J45&lt;0),"",H45*I45)))</f>
        <v/>
      </c>
      <c r="M45" s="63">
        <f>IF(L45="","",IFERROR(G45*L45*3600/8/1000,""))</f>
        <v/>
      </c>
      <c r="N45" s="64">
        <f>IF(M45="","",IFERROR(M45/1000*(1+Ajustes!$B$2),""))</f>
        <v/>
      </c>
      <c r="O45" s="31">
        <f>IF(L45="","",1+J45)</f>
        <v/>
      </c>
      <c r="P45" s="64">
        <f>IF(N45="","",IFERROR(N45*J45,""))</f>
        <v/>
      </c>
      <c r="Q45" s="64">
        <f>IF(N45="","",IFERROR(N45*O45,""))</f>
        <v/>
      </c>
      <c r="R45" s="32">
        <f>IF(COUNTA(A45:K45)=0,"",IF(OR(A45="",B45="",C45="",D45="",E45="",F45="",G45="",H45="",I45="",J45=""),"Revisar: faltan datos",IF(OR(G45&lt;=0,G45&gt;Ajustes!$B$7,H45&lt;=0,H45&gt;24,I45&lt;1,I45&gt;Ajustes!$B$8,J45&lt;0,J45&gt;Ajustes!$B$9),"Revisar: valor no válido",IF(COUNTIF($A$5:$A$104,A45)&gt;1,"Revisar: ID duplicado","Correcto"))))</f>
        <v/>
      </c>
    </row>
    <row r="46" ht="32" customHeight="1">
      <c r="A46" s="21" t="n"/>
      <c r="B46" s="22" t="n"/>
      <c r="C46" s="59" t="n"/>
      <c r="D46" s="22" t="n"/>
      <c r="E46" s="24" t="n"/>
      <c r="F46" s="24" t="n"/>
      <c r="G46" s="60" t="n"/>
      <c r="H46" s="61" t="n"/>
      <c r="I46" s="27" t="n"/>
      <c r="J46" s="27" t="n"/>
      <c r="K46" s="22" t="n"/>
      <c r="L46" s="62">
        <f>IF(COUNTA(A46:K46)=0,"",IF(OR(A46="",B46="",C46="",D46="",E46="",F46="",G46="",H46="",I46="",J46=""),"",IF(OR(G46&lt;=0,H46&lt;=0,H46&gt;24,I46&lt;1,J46&lt;0),"",H46*I46)))</f>
        <v/>
      </c>
      <c r="M46" s="63">
        <f>IF(L46="","",IFERROR(G46*L46*3600/8/1000,""))</f>
        <v/>
      </c>
      <c r="N46" s="64">
        <f>IF(M46="","",IFERROR(M46/1000*(1+Ajustes!$B$2),""))</f>
        <v/>
      </c>
      <c r="O46" s="31">
        <f>IF(L46="","",1+J46)</f>
        <v/>
      </c>
      <c r="P46" s="64">
        <f>IF(N46="","",IFERROR(N46*J46,""))</f>
        <v/>
      </c>
      <c r="Q46" s="64">
        <f>IF(N46="","",IFERROR(N46*O46,""))</f>
        <v/>
      </c>
      <c r="R46" s="32">
        <f>IF(COUNTA(A46:K46)=0,"",IF(OR(A46="",B46="",C46="",D46="",E46="",F46="",G46="",H46="",I46="",J46=""),"Revisar: faltan datos",IF(OR(G46&lt;=0,G46&gt;Ajustes!$B$7,H46&lt;=0,H46&gt;24,I46&lt;1,I46&gt;Ajustes!$B$8,J46&lt;0,J46&gt;Ajustes!$B$9),"Revisar: valor no válido",IF(COUNTIF($A$5:$A$104,A46)&gt;1,"Revisar: ID duplicado","Correcto"))))</f>
        <v/>
      </c>
    </row>
    <row r="47" ht="32" customHeight="1">
      <c r="A47" s="21" t="n"/>
      <c r="B47" s="22" t="n"/>
      <c r="C47" s="59" t="n"/>
      <c r="D47" s="22" t="n"/>
      <c r="E47" s="24" t="n"/>
      <c r="F47" s="24" t="n"/>
      <c r="G47" s="60" t="n"/>
      <c r="H47" s="61" t="n"/>
      <c r="I47" s="27" t="n"/>
      <c r="J47" s="27" t="n"/>
      <c r="K47" s="22" t="n"/>
      <c r="L47" s="62">
        <f>IF(COUNTA(A47:K47)=0,"",IF(OR(A47="",B47="",C47="",D47="",E47="",F47="",G47="",H47="",I47="",J47=""),"",IF(OR(G47&lt;=0,H47&lt;=0,H47&gt;24,I47&lt;1,J47&lt;0),"",H47*I47)))</f>
        <v/>
      </c>
      <c r="M47" s="63">
        <f>IF(L47="","",IFERROR(G47*L47*3600/8/1000,""))</f>
        <v/>
      </c>
      <c r="N47" s="64">
        <f>IF(M47="","",IFERROR(M47/1000*(1+Ajustes!$B$2),""))</f>
        <v/>
      </c>
      <c r="O47" s="31">
        <f>IF(L47="","",1+J47)</f>
        <v/>
      </c>
      <c r="P47" s="64">
        <f>IF(N47="","",IFERROR(N47*J47,""))</f>
        <v/>
      </c>
      <c r="Q47" s="64">
        <f>IF(N47="","",IFERROR(N47*O47,""))</f>
        <v/>
      </c>
      <c r="R47" s="32">
        <f>IF(COUNTA(A47:K47)=0,"",IF(OR(A47="",B47="",C47="",D47="",E47="",F47="",G47="",H47="",I47="",J47=""),"Revisar: faltan datos",IF(OR(G47&lt;=0,G47&gt;Ajustes!$B$7,H47&lt;=0,H47&gt;24,I47&lt;1,I47&gt;Ajustes!$B$8,J47&lt;0,J47&gt;Ajustes!$B$9),"Revisar: valor no válido",IF(COUNTIF($A$5:$A$104,A47)&gt;1,"Revisar: ID duplicado","Correcto"))))</f>
        <v/>
      </c>
    </row>
    <row r="48" ht="32" customHeight="1">
      <c r="A48" s="21" t="n"/>
      <c r="B48" s="22" t="n"/>
      <c r="C48" s="59" t="n"/>
      <c r="D48" s="22" t="n"/>
      <c r="E48" s="24" t="n"/>
      <c r="F48" s="24" t="n"/>
      <c r="G48" s="60" t="n"/>
      <c r="H48" s="61" t="n"/>
      <c r="I48" s="27" t="n"/>
      <c r="J48" s="27" t="n"/>
      <c r="K48" s="22" t="n"/>
      <c r="L48" s="62">
        <f>IF(COUNTA(A48:K48)=0,"",IF(OR(A48="",B48="",C48="",D48="",E48="",F48="",G48="",H48="",I48="",J48=""),"",IF(OR(G48&lt;=0,H48&lt;=0,H48&gt;24,I48&lt;1,J48&lt;0),"",H48*I48)))</f>
        <v/>
      </c>
      <c r="M48" s="63">
        <f>IF(L48="","",IFERROR(G48*L48*3600/8/1000,""))</f>
        <v/>
      </c>
      <c r="N48" s="64">
        <f>IF(M48="","",IFERROR(M48/1000*(1+Ajustes!$B$2),""))</f>
        <v/>
      </c>
      <c r="O48" s="31">
        <f>IF(L48="","",1+J48)</f>
        <v/>
      </c>
      <c r="P48" s="64">
        <f>IF(N48="","",IFERROR(N48*J48,""))</f>
        <v/>
      </c>
      <c r="Q48" s="64">
        <f>IF(N48="","",IFERROR(N48*O48,""))</f>
        <v/>
      </c>
      <c r="R48" s="32">
        <f>IF(COUNTA(A48:K48)=0,"",IF(OR(A48="",B48="",C48="",D48="",E48="",F48="",G48="",H48="",I48="",J48=""),"Revisar: faltan datos",IF(OR(G48&lt;=0,G48&gt;Ajustes!$B$7,H48&lt;=0,H48&gt;24,I48&lt;1,I48&gt;Ajustes!$B$8,J48&lt;0,J48&gt;Ajustes!$B$9),"Revisar: valor no válido",IF(COUNTIF($A$5:$A$104,A48)&gt;1,"Revisar: ID duplicado","Correcto"))))</f>
        <v/>
      </c>
    </row>
    <row r="49" ht="32" customHeight="1">
      <c r="A49" s="21" t="n"/>
      <c r="B49" s="22" t="n"/>
      <c r="C49" s="59" t="n"/>
      <c r="D49" s="22" t="n"/>
      <c r="E49" s="24" t="n"/>
      <c r="F49" s="24" t="n"/>
      <c r="G49" s="60" t="n"/>
      <c r="H49" s="61" t="n"/>
      <c r="I49" s="27" t="n"/>
      <c r="J49" s="27" t="n"/>
      <c r="K49" s="22" t="n"/>
      <c r="L49" s="62">
        <f>IF(COUNTA(A49:K49)=0,"",IF(OR(A49="",B49="",C49="",D49="",E49="",F49="",G49="",H49="",I49="",J49=""),"",IF(OR(G49&lt;=0,H49&lt;=0,H49&gt;24,I49&lt;1,J49&lt;0),"",H49*I49)))</f>
        <v/>
      </c>
      <c r="M49" s="63">
        <f>IF(L49="","",IFERROR(G49*L49*3600/8/1000,""))</f>
        <v/>
      </c>
      <c r="N49" s="64">
        <f>IF(M49="","",IFERROR(M49/1000*(1+Ajustes!$B$2),""))</f>
        <v/>
      </c>
      <c r="O49" s="31">
        <f>IF(L49="","",1+J49)</f>
        <v/>
      </c>
      <c r="P49" s="64">
        <f>IF(N49="","",IFERROR(N49*J49,""))</f>
        <v/>
      </c>
      <c r="Q49" s="64">
        <f>IF(N49="","",IFERROR(N49*O49,""))</f>
        <v/>
      </c>
      <c r="R49" s="32">
        <f>IF(COUNTA(A49:K49)=0,"",IF(OR(A49="",B49="",C49="",D49="",E49="",F49="",G49="",H49="",I49="",J49=""),"Revisar: faltan datos",IF(OR(G49&lt;=0,G49&gt;Ajustes!$B$7,H49&lt;=0,H49&gt;24,I49&lt;1,I49&gt;Ajustes!$B$8,J49&lt;0,J49&gt;Ajustes!$B$9),"Revisar: valor no válido",IF(COUNTIF($A$5:$A$104,A49)&gt;1,"Revisar: ID duplicado","Correcto"))))</f>
        <v/>
      </c>
    </row>
    <row r="50" ht="32" customHeight="1">
      <c r="A50" s="21" t="n"/>
      <c r="B50" s="22" t="n"/>
      <c r="C50" s="59" t="n"/>
      <c r="D50" s="22" t="n"/>
      <c r="E50" s="24" t="n"/>
      <c r="F50" s="24" t="n"/>
      <c r="G50" s="60" t="n"/>
      <c r="H50" s="61" t="n"/>
      <c r="I50" s="27" t="n"/>
      <c r="J50" s="27" t="n"/>
      <c r="K50" s="22" t="n"/>
      <c r="L50" s="62">
        <f>IF(COUNTA(A50:K50)=0,"",IF(OR(A50="",B50="",C50="",D50="",E50="",F50="",G50="",H50="",I50="",J50=""),"",IF(OR(G50&lt;=0,H50&lt;=0,H50&gt;24,I50&lt;1,J50&lt;0),"",H50*I50)))</f>
        <v/>
      </c>
      <c r="M50" s="63">
        <f>IF(L50="","",IFERROR(G50*L50*3600/8/1000,""))</f>
        <v/>
      </c>
      <c r="N50" s="64">
        <f>IF(M50="","",IFERROR(M50/1000*(1+Ajustes!$B$2),""))</f>
        <v/>
      </c>
      <c r="O50" s="31">
        <f>IF(L50="","",1+J50)</f>
        <v/>
      </c>
      <c r="P50" s="64">
        <f>IF(N50="","",IFERROR(N50*J50,""))</f>
        <v/>
      </c>
      <c r="Q50" s="64">
        <f>IF(N50="","",IFERROR(N50*O50,""))</f>
        <v/>
      </c>
      <c r="R50" s="32">
        <f>IF(COUNTA(A50:K50)=0,"",IF(OR(A50="",B50="",C50="",D50="",E50="",F50="",G50="",H50="",I50="",J50=""),"Revisar: faltan datos",IF(OR(G50&lt;=0,G50&gt;Ajustes!$B$7,H50&lt;=0,H50&gt;24,I50&lt;1,I50&gt;Ajustes!$B$8,J50&lt;0,J50&gt;Ajustes!$B$9),"Revisar: valor no válido",IF(COUNTIF($A$5:$A$104,A50)&gt;1,"Revisar: ID duplicado","Correcto"))))</f>
        <v/>
      </c>
    </row>
    <row r="51" ht="32" customHeight="1">
      <c r="A51" s="21" t="n"/>
      <c r="B51" s="22" t="n"/>
      <c r="C51" s="59" t="n"/>
      <c r="D51" s="22" t="n"/>
      <c r="E51" s="24" t="n"/>
      <c r="F51" s="24" t="n"/>
      <c r="G51" s="60" t="n"/>
      <c r="H51" s="61" t="n"/>
      <c r="I51" s="27" t="n"/>
      <c r="J51" s="27" t="n"/>
      <c r="K51" s="22" t="n"/>
      <c r="L51" s="62">
        <f>IF(COUNTA(A51:K51)=0,"",IF(OR(A51="",B51="",C51="",D51="",E51="",F51="",G51="",H51="",I51="",J51=""),"",IF(OR(G51&lt;=0,H51&lt;=0,H51&gt;24,I51&lt;1,J51&lt;0),"",H51*I51)))</f>
        <v/>
      </c>
      <c r="M51" s="63">
        <f>IF(L51="","",IFERROR(G51*L51*3600/8/1000,""))</f>
        <v/>
      </c>
      <c r="N51" s="64">
        <f>IF(M51="","",IFERROR(M51/1000*(1+Ajustes!$B$2),""))</f>
        <v/>
      </c>
      <c r="O51" s="31">
        <f>IF(L51="","",1+J51)</f>
        <v/>
      </c>
      <c r="P51" s="64">
        <f>IF(N51="","",IFERROR(N51*J51,""))</f>
        <v/>
      </c>
      <c r="Q51" s="64">
        <f>IF(N51="","",IFERROR(N51*O51,""))</f>
        <v/>
      </c>
      <c r="R51" s="32">
        <f>IF(COUNTA(A51:K51)=0,"",IF(OR(A51="",B51="",C51="",D51="",E51="",F51="",G51="",H51="",I51="",J51=""),"Revisar: faltan datos",IF(OR(G51&lt;=0,G51&gt;Ajustes!$B$7,H51&lt;=0,H51&gt;24,I51&lt;1,I51&gt;Ajustes!$B$8,J51&lt;0,J51&gt;Ajustes!$B$9),"Revisar: valor no válido",IF(COUNTIF($A$5:$A$104,A51)&gt;1,"Revisar: ID duplicado","Correcto"))))</f>
        <v/>
      </c>
    </row>
    <row r="52" ht="32" customHeight="1">
      <c r="A52" s="21" t="n"/>
      <c r="B52" s="22" t="n"/>
      <c r="C52" s="59" t="n"/>
      <c r="D52" s="22" t="n"/>
      <c r="E52" s="24" t="n"/>
      <c r="F52" s="24" t="n"/>
      <c r="G52" s="60" t="n"/>
      <c r="H52" s="61" t="n"/>
      <c r="I52" s="27" t="n"/>
      <c r="J52" s="27" t="n"/>
      <c r="K52" s="22" t="n"/>
      <c r="L52" s="62">
        <f>IF(COUNTA(A52:K52)=0,"",IF(OR(A52="",B52="",C52="",D52="",E52="",F52="",G52="",H52="",I52="",J52=""),"",IF(OR(G52&lt;=0,H52&lt;=0,H52&gt;24,I52&lt;1,J52&lt;0),"",H52*I52)))</f>
        <v/>
      </c>
      <c r="M52" s="63">
        <f>IF(L52="","",IFERROR(G52*L52*3600/8/1000,""))</f>
        <v/>
      </c>
      <c r="N52" s="64">
        <f>IF(M52="","",IFERROR(M52/1000*(1+Ajustes!$B$2),""))</f>
        <v/>
      </c>
      <c r="O52" s="31">
        <f>IF(L52="","",1+J52)</f>
        <v/>
      </c>
      <c r="P52" s="64">
        <f>IF(N52="","",IFERROR(N52*J52,""))</f>
        <v/>
      </c>
      <c r="Q52" s="64">
        <f>IF(N52="","",IFERROR(N52*O52,""))</f>
        <v/>
      </c>
      <c r="R52" s="32">
        <f>IF(COUNTA(A52:K52)=0,"",IF(OR(A52="",B52="",C52="",D52="",E52="",F52="",G52="",H52="",I52="",J52=""),"Revisar: faltan datos",IF(OR(G52&lt;=0,G52&gt;Ajustes!$B$7,H52&lt;=0,H52&gt;24,I52&lt;1,I52&gt;Ajustes!$B$8,J52&lt;0,J52&gt;Ajustes!$B$9),"Revisar: valor no válido",IF(COUNTIF($A$5:$A$104,A52)&gt;1,"Revisar: ID duplicado","Correcto"))))</f>
        <v/>
      </c>
    </row>
    <row r="53" ht="32" customHeight="1">
      <c r="A53" s="21" t="n"/>
      <c r="B53" s="22" t="n"/>
      <c r="C53" s="59" t="n"/>
      <c r="D53" s="22" t="n"/>
      <c r="E53" s="24" t="n"/>
      <c r="F53" s="24" t="n"/>
      <c r="G53" s="60" t="n"/>
      <c r="H53" s="61" t="n"/>
      <c r="I53" s="27" t="n"/>
      <c r="J53" s="27" t="n"/>
      <c r="K53" s="22" t="n"/>
      <c r="L53" s="62">
        <f>IF(COUNTA(A53:K53)=0,"",IF(OR(A53="",B53="",C53="",D53="",E53="",F53="",G53="",H53="",I53="",J53=""),"",IF(OR(G53&lt;=0,H53&lt;=0,H53&gt;24,I53&lt;1,J53&lt;0),"",H53*I53)))</f>
        <v/>
      </c>
      <c r="M53" s="63">
        <f>IF(L53="","",IFERROR(G53*L53*3600/8/1000,""))</f>
        <v/>
      </c>
      <c r="N53" s="64">
        <f>IF(M53="","",IFERROR(M53/1000*(1+Ajustes!$B$2),""))</f>
        <v/>
      </c>
      <c r="O53" s="31">
        <f>IF(L53="","",1+J53)</f>
        <v/>
      </c>
      <c r="P53" s="64">
        <f>IF(N53="","",IFERROR(N53*J53,""))</f>
        <v/>
      </c>
      <c r="Q53" s="64">
        <f>IF(N53="","",IFERROR(N53*O53,""))</f>
        <v/>
      </c>
      <c r="R53" s="32">
        <f>IF(COUNTA(A53:K53)=0,"",IF(OR(A53="",B53="",C53="",D53="",E53="",F53="",G53="",H53="",I53="",J53=""),"Revisar: faltan datos",IF(OR(G53&lt;=0,G53&gt;Ajustes!$B$7,H53&lt;=0,H53&gt;24,I53&lt;1,I53&gt;Ajustes!$B$8,J53&lt;0,J53&gt;Ajustes!$B$9),"Revisar: valor no válido",IF(COUNTIF($A$5:$A$104,A53)&gt;1,"Revisar: ID duplicado","Correcto"))))</f>
        <v/>
      </c>
    </row>
    <row r="54" ht="32" customHeight="1">
      <c r="A54" s="21" t="n"/>
      <c r="B54" s="22" t="n"/>
      <c r="C54" s="59" t="n"/>
      <c r="D54" s="22" t="n"/>
      <c r="E54" s="24" t="n"/>
      <c r="F54" s="24" t="n"/>
      <c r="G54" s="60" t="n"/>
      <c r="H54" s="61" t="n"/>
      <c r="I54" s="27" t="n"/>
      <c r="J54" s="27" t="n"/>
      <c r="K54" s="22" t="n"/>
      <c r="L54" s="62">
        <f>IF(COUNTA(A54:K54)=0,"",IF(OR(A54="",B54="",C54="",D54="",E54="",F54="",G54="",H54="",I54="",J54=""),"",IF(OR(G54&lt;=0,H54&lt;=0,H54&gt;24,I54&lt;1,J54&lt;0),"",H54*I54)))</f>
        <v/>
      </c>
      <c r="M54" s="63">
        <f>IF(L54="","",IFERROR(G54*L54*3600/8/1000,""))</f>
        <v/>
      </c>
      <c r="N54" s="64">
        <f>IF(M54="","",IFERROR(M54/1000*(1+Ajustes!$B$2),""))</f>
        <v/>
      </c>
      <c r="O54" s="31">
        <f>IF(L54="","",1+J54)</f>
        <v/>
      </c>
      <c r="P54" s="64">
        <f>IF(N54="","",IFERROR(N54*J54,""))</f>
        <v/>
      </c>
      <c r="Q54" s="64">
        <f>IF(N54="","",IFERROR(N54*O54,""))</f>
        <v/>
      </c>
      <c r="R54" s="32">
        <f>IF(COUNTA(A54:K54)=0,"",IF(OR(A54="",B54="",C54="",D54="",E54="",F54="",G54="",H54="",I54="",J54=""),"Revisar: faltan datos",IF(OR(G54&lt;=0,G54&gt;Ajustes!$B$7,H54&lt;=0,H54&gt;24,I54&lt;1,I54&gt;Ajustes!$B$8,J54&lt;0,J54&gt;Ajustes!$B$9),"Revisar: valor no válido",IF(COUNTIF($A$5:$A$104,A54)&gt;1,"Revisar: ID duplicado","Correcto"))))</f>
        <v/>
      </c>
    </row>
    <row r="55" ht="32" customHeight="1">
      <c r="A55" s="21" t="n"/>
      <c r="B55" s="22" t="n"/>
      <c r="C55" s="59" t="n"/>
      <c r="D55" s="22" t="n"/>
      <c r="E55" s="24" t="n"/>
      <c r="F55" s="24" t="n"/>
      <c r="G55" s="60" t="n"/>
      <c r="H55" s="61" t="n"/>
      <c r="I55" s="27" t="n"/>
      <c r="J55" s="27" t="n"/>
      <c r="K55" s="22" t="n"/>
      <c r="L55" s="62">
        <f>IF(COUNTA(A55:K55)=0,"",IF(OR(A55="",B55="",C55="",D55="",E55="",F55="",G55="",H55="",I55="",J55=""),"",IF(OR(G55&lt;=0,H55&lt;=0,H55&gt;24,I55&lt;1,J55&lt;0),"",H55*I55)))</f>
        <v/>
      </c>
      <c r="M55" s="63">
        <f>IF(L55="","",IFERROR(G55*L55*3600/8/1000,""))</f>
        <v/>
      </c>
      <c r="N55" s="64">
        <f>IF(M55="","",IFERROR(M55/1000*(1+Ajustes!$B$2),""))</f>
        <v/>
      </c>
      <c r="O55" s="31">
        <f>IF(L55="","",1+J55)</f>
        <v/>
      </c>
      <c r="P55" s="64">
        <f>IF(N55="","",IFERROR(N55*J55,""))</f>
        <v/>
      </c>
      <c r="Q55" s="64">
        <f>IF(N55="","",IFERROR(N55*O55,""))</f>
        <v/>
      </c>
      <c r="R55" s="32">
        <f>IF(COUNTA(A55:K55)=0,"",IF(OR(A55="",B55="",C55="",D55="",E55="",F55="",G55="",H55="",I55="",J55=""),"Revisar: faltan datos",IF(OR(G55&lt;=0,G55&gt;Ajustes!$B$7,H55&lt;=0,H55&gt;24,I55&lt;1,I55&gt;Ajustes!$B$8,J55&lt;0,J55&gt;Ajustes!$B$9),"Revisar: valor no válido",IF(COUNTIF($A$5:$A$104,A55)&gt;1,"Revisar: ID duplicado","Correcto"))))</f>
        <v/>
      </c>
    </row>
    <row r="56" ht="32" customHeight="1">
      <c r="A56" s="21" t="n"/>
      <c r="B56" s="22" t="n"/>
      <c r="C56" s="59" t="n"/>
      <c r="D56" s="22" t="n"/>
      <c r="E56" s="24" t="n"/>
      <c r="F56" s="24" t="n"/>
      <c r="G56" s="60" t="n"/>
      <c r="H56" s="61" t="n"/>
      <c r="I56" s="27" t="n"/>
      <c r="J56" s="27" t="n"/>
      <c r="K56" s="22" t="n"/>
      <c r="L56" s="62">
        <f>IF(COUNTA(A56:K56)=0,"",IF(OR(A56="",B56="",C56="",D56="",E56="",F56="",G56="",H56="",I56="",J56=""),"",IF(OR(G56&lt;=0,H56&lt;=0,H56&gt;24,I56&lt;1,J56&lt;0),"",H56*I56)))</f>
        <v/>
      </c>
      <c r="M56" s="63">
        <f>IF(L56="","",IFERROR(G56*L56*3600/8/1000,""))</f>
        <v/>
      </c>
      <c r="N56" s="64">
        <f>IF(M56="","",IFERROR(M56/1000*(1+Ajustes!$B$2),""))</f>
        <v/>
      </c>
      <c r="O56" s="31">
        <f>IF(L56="","",1+J56)</f>
        <v/>
      </c>
      <c r="P56" s="64">
        <f>IF(N56="","",IFERROR(N56*J56,""))</f>
        <v/>
      </c>
      <c r="Q56" s="64">
        <f>IF(N56="","",IFERROR(N56*O56,""))</f>
        <v/>
      </c>
      <c r="R56" s="32">
        <f>IF(COUNTA(A56:K56)=0,"",IF(OR(A56="",B56="",C56="",D56="",E56="",F56="",G56="",H56="",I56="",J56=""),"Revisar: faltan datos",IF(OR(G56&lt;=0,G56&gt;Ajustes!$B$7,H56&lt;=0,H56&gt;24,I56&lt;1,I56&gt;Ajustes!$B$8,J56&lt;0,J56&gt;Ajustes!$B$9),"Revisar: valor no válido",IF(COUNTIF($A$5:$A$104,A56)&gt;1,"Revisar: ID duplicado","Correcto"))))</f>
        <v/>
      </c>
    </row>
    <row r="57" ht="32" customHeight="1">
      <c r="A57" s="21" t="n"/>
      <c r="B57" s="22" t="n"/>
      <c r="C57" s="59" t="n"/>
      <c r="D57" s="22" t="n"/>
      <c r="E57" s="24" t="n"/>
      <c r="F57" s="24" t="n"/>
      <c r="G57" s="60" t="n"/>
      <c r="H57" s="61" t="n"/>
      <c r="I57" s="27" t="n"/>
      <c r="J57" s="27" t="n"/>
      <c r="K57" s="22" t="n"/>
      <c r="L57" s="62">
        <f>IF(COUNTA(A57:K57)=0,"",IF(OR(A57="",B57="",C57="",D57="",E57="",F57="",G57="",H57="",I57="",J57=""),"",IF(OR(G57&lt;=0,H57&lt;=0,H57&gt;24,I57&lt;1,J57&lt;0),"",H57*I57)))</f>
        <v/>
      </c>
      <c r="M57" s="63">
        <f>IF(L57="","",IFERROR(G57*L57*3600/8/1000,""))</f>
        <v/>
      </c>
      <c r="N57" s="64">
        <f>IF(M57="","",IFERROR(M57/1000*(1+Ajustes!$B$2),""))</f>
        <v/>
      </c>
      <c r="O57" s="31">
        <f>IF(L57="","",1+J57)</f>
        <v/>
      </c>
      <c r="P57" s="64">
        <f>IF(N57="","",IFERROR(N57*J57,""))</f>
        <v/>
      </c>
      <c r="Q57" s="64">
        <f>IF(N57="","",IFERROR(N57*O57,""))</f>
        <v/>
      </c>
      <c r="R57" s="32">
        <f>IF(COUNTA(A57:K57)=0,"",IF(OR(A57="",B57="",C57="",D57="",E57="",F57="",G57="",H57="",I57="",J57=""),"Revisar: faltan datos",IF(OR(G57&lt;=0,G57&gt;Ajustes!$B$7,H57&lt;=0,H57&gt;24,I57&lt;1,I57&gt;Ajustes!$B$8,J57&lt;0,J57&gt;Ajustes!$B$9),"Revisar: valor no válido",IF(COUNTIF($A$5:$A$104,A57)&gt;1,"Revisar: ID duplicado","Correcto"))))</f>
        <v/>
      </c>
    </row>
    <row r="58" ht="32" customHeight="1">
      <c r="A58" s="21" t="n"/>
      <c r="B58" s="22" t="n"/>
      <c r="C58" s="59" t="n"/>
      <c r="D58" s="22" t="n"/>
      <c r="E58" s="24" t="n"/>
      <c r="F58" s="24" t="n"/>
      <c r="G58" s="60" t="n"/>
      <c r="H58" s="61" t="n"/>
      <c r="I58" s="27" t="n"/>
      <c r="J58" s="27" t="n"/>
      <c r="K58" s="22" t="n"/>
      <c r="L58" s="62">
        <f>IF(COUNTA(A58:K58)=0,"",IF(OR(A58="",B58="",C58="",D58="",E58="",F58="",G58="",H58="",I58="",J58=""),"",IF(OR(G58&lt;=0,H58&lt;=0,H58&gt;24,I58&lt;1,J58&lt;0),"",H58*I58)))</f>
        <v/>
      </c>
      <c r="M58" s="63">
        <f>IF(L58="","",IFERROR(G58*L58*3600/8/1000,""))</f>
        <v/>
      </c>
      <c r="N58" s="64">
        <f>IF(M58="","",IFERROR(M58/1000*(1+Ajustes!$B$2),""))</f>
        <v/>
      </c>
      <c r="O58" s="31">
        <f>IF(L58="","",1+J58)</f>
        <v/>
      </c>
      <c r="P58" s="64">
        <f>IF(N58="","",IFERROR(N58*J58,""))</f>
        <v/>
      </c>
      <c r="Q58" s="64">
        <f>IF(N58="","",IFERROR(N58*O58,""))</f>
        <v/>
      </c>
      <c r="R58" s="32">
        <f>IF(COUNTA(A58:K58)=0,"",IF(OR(A58="",B58="",C58="",D58="",E58="",F58="",G58="",H58="",I58="",J58=""),"Revisar: faltan datos",IF(OR(G58&lt;=0,G58&gt;Ajustes!$B$7,H58&lt;=0,H58&gt;24,I58&lt;1,I58&gt;Ajustes!$B$8,J58&lt;0,J58&gt;Ajustes!$B$9),"Revisar: valor no válido",IF(COUNTIF($A$5:$A$104,A58)&gt;1,"Revisar: ID duplicado","Correcto"))))</f>
        <v/>
      </c>
    </row>
    <row r="59" ht="32" customHeight="1">
      <c r="A59" s="21" t="n"/>
      <c r="B59" s="22" t="n"/>
      <c r="C59" s="59" t="n"/>
      <c r="D59" s="22" t="n"/>
      <c r="E59" s="24" t="n"/>
      <c r="F59" s="24" t="n"/>
      <c r="G59" s="60" t="n"/>
      <c r="H59" s="61" t="n"/>
      <c r="I59" s="27" t="n"/>
      <c r="J59" s="27" t="n"/>
      <c r="K59" s="22" t="n"/>
      <c r="L59" s="62">
        <f>IF(COUNTA(A59:K59)=0,"",IF(OR(A59="",B59="",C59="",D59="",E59="",F59="",G59="",H59="",I59="",J59=""),"",IF(OR(G59&lt;=0,H59&lt;=0,H59&gt;24,I59&lt;1,J59&lt;0),"",H59*I59)))</f>
        <v/>
      </c>
      <c r="M59" s="63">
        <f>IF(L59="","",IFERROR(G59*L59*3600/8/1000,""))</f>
        <v/>
      </c>
      <c r="N59" s="64">
        <f>IF(M59="","",IFERROR(M59/1000*(1+Ajustes!$B$2),""))</f>
        <v/>
      </c>
      <c r="O59" s="31">
        <f>IF(L59="","",1+J59)</f>
        <v/>
      </c>
      <c r="P59" s="64">
        <f>IF(N59="","",IFERROR(N59*J59,""))</f>
        <v/>
      </c>
      <c r="Q59" s="64">
        <f>IF(N59="","",IFERROR(N59*O59,""))</f>
        <v/>
      </c>
      <c r="R59" s="32">
        <f>IF(COUNTA(A59:K59)=0,"",IF(OR(A59="",B59="",C59="",D59="",E59="",F59="",G59="",H59="",I59="",J59=""),"Revisar: faltan datos",IF(OR(G59&lt;=0,G59&gt;Ajustes!$B$7,H59&lt;=0,H59&gt;24,I59&lt;1,I59&gt;Ajustes!$B$8,J59&lt;0,J59&gt;Ajustes!$B$9),"Revisar: valor no válido",IF(COUNTIF($A$5:$A$104,A59)&gt;1,"Revisar: ID duplicado","Correcto"))))</f>
        <v/>
      </c>
    </row>
    <row r="60" ht="32" customHeight="1">
      <c r="A60" s="21" t="n"/>
      <c r="B60" s="22" t="n"/>
      <c r="C60" s="59" t="n"/>
      <c r="D60" s="22" t="n"/>
      <c r="E60" s="24" t="n"/>
      <c r="F60" s="24" t="n"/>
      <c r="G60" s="60" t="n"/>
      <c r="H60" s="61" t="n"/>
      <c r="I60" s="27" t="n"/>
      <c r="J60" s="27" t="n"/>
      <c r="K60" s="22" t="n"/>
      <c r="L60" s="62">
        <f>IF(COUNTA(A60:K60)=0,"",IF(OR(A60="",B60="",C60="",D60="",E60="",F60="",G60="",H60="",I60="",J60=""),"",IF(OR(G60&lt;=0,H60&lt;=0,H60&gt;24,I60&lt;1,J60&lt;0),"",H60*I60)))</f>
        <v/>
      </c>
      <c r="M60" s="63">
        <f>IF(L60="","",IFERROR(G60*L60*3600/8/1000,""))</f>
        <v/>
      </c>
      <c r="N60" s="64">
        <f>IF(M60="","",IFERROR(M60/1000*(1+Ajustes!$B$2),""))</f>
        <v/>
      </c>
      <c r="O60" s="31">
        <f>IF(L60="","",1+J60)</f>
        <v/>
      </c>
      <c r="P60" s="64">
        <f>IF(N60="","",IFERROR(N60*J60,""))</f>
        <v/>
      </c>
      <c r="Q60" s="64">
        <f>IF(N60="","",IFERROR(N60*O60,""))</f>
        <v/>
      </c>
      <c r="R60" s="32">
        <f>IF(COUNTA(A60:K60)=0,"",IF(OR(A60="",B60="",C60="",D60="",E60="",F60="",G60="",H60="",I60="",J60=""),"Revisar: faltan datos",IF(OR(G60&lt;=0,G60&gt;Ajustes!$B$7,H60&lt;=0,H60&gt;24,I60&lt;1,I60&gt;Ajustes!$B$8,J60&lt;0,J60&gt;Ajustes!$B$9),"Revisar: valor no válido",IF(COUNTIF($A$5:$A$104,A60)&gt;1,"Revisar: ID duplicado","Correcto"))))</f>
        <v/>
      </c>
    </row>
    <row r="61" ht="32" customHeight="1">
      <c r="A61" s="21" t="n"/>
      <c r="B61" s="22" t="n"/>
      <c r="C61" s="59" t="n"/>
      <c r="D61" s="22" t="n"/>
      <c r="E61" s="24" t="n"/>
      <c r="F61" s="24" t="n"/>
      <c r="G61" s="60" t="n"/>
      <c r="H61" s="61" t="n"/>
      <c r="I61" s="27" t="n"/>
      <c r="J61" s="27" t="n"/>
      <c r="K61" s="22" t="n"/>
      <c r="L61" s="62">
        <f>IF(COUNTA(A61:K61)=0,"",IF(OR(A61="",B61="",C61="",D61="",E61="",F61="",G61="",H61="",I61="",J61=""),"",IF(OR(G61&lt;=0,H61&lt;=0,H61&gt;24,I61&lt;1,J61&lt;0),"",H61*I61)))</f>
        <v/>
      </c>
      <c r="M61" s="63">
        <f>IF(L61="","",IFERROR(G61*L61*3600/8/1000,""))</f>
        <v/>
      </c>
      <c r="N61" s="64">
        <f>IF(M61="","",IFERROR(M61/1000*(1+Ajustes!$B$2),""))</f>
        <v/>
      </c>
      <c r="O61" s="31">
        <f>IF(L61="","",1+J61)</f>
        <v/>
      </c>
      <c r="P61" s="64">
        <f>IF(N61="","",IFERROR(N61*J61,""))</f>
        <v/>
      </c>
      <c r="Q61" s="64">
        <f>IF(N61="","",IFERROR(N61*O61,""))</f>
        <v/>
      </c>
      <c r="R61" s="32">
        <f>IF(COUNTA(A61:K61)=0,"",IF(OR(A61="",B61="",C61="",D61="",E61="",F61="",G61="",H61="",I61="",J61=""),"Revisar: faltan datos",IF(OR(G61&lt;=0,G61&gt;Ajustes!$B$7,H61&lt;=0,H61&gt;24,I61&lt;1,I61&gt;Ajustes!$B$8,J61&lt;0,J61&gt;Ajustes!$B$9),"Revisar: valor no válido",IF(COUNTIF($A$5:$A$104,A61)&gt;1,"Revisar: ID duplicado","Correcto"))))</f>
        <v/>
      </c>
    </row>
    <row r="62" ht="32" customHeight="1">
      <c r="A62" s="21" t="n"/>
      <c r="B62" s="22" t="n"/>
      <c r="C62" s="59" t="n"/>
      <c r="D62" s="22" t="n"/>
      <c r="E62" s="24" t="n"/>
      <c r="F62" s="24" t="n"/>
      <c r="G62" s="60" t="n"/>
      <c r="H62" s="61" t="n"/>
      <c r="I62" s="27" t="n"/>
      <c r="J62" s="27" t="n"/>
      <c r="K62" s="22" t="n"/>
      <c r="L62" s="62">
        <f>IF(COUNTA(A62:K62)=0,"",IF(OR(A62="",B62="",C62="",D62="",E62="",F62="",G62="",H62="",I62="",J62=""),"",IF(OR(G62&lt;=0,H62&lt;=0,H62&gt;24,I62&lt;1,J62&lt;0),"",H62*I62)))</f>
        <v/>
      </c>
      <c r="M62" s="63">
        <f>IF(L62="","",IFERROR(G62*L62*3600/8/1000,""))</f>
        <v/>
      </c>
      <c r="N62" s="64">
        <f>IF(M62="","",IFERROR(M62/1000*(1+Ajustes!$B$2),""))</f>
        <v/>
      </c>
      <c r="O62" s="31">
        <f>IF(L62="","",1+J62)</f>
        <v/>
      </c>
      <c r="P62" s="64">
        <f>IF(N62="","",IFERROR(N62*J62,""))</f>
        <v/>
      </c>
      <c r="Q62" s="64">
        <f>IF(N62="","",IFERROR(N62*O62,""))</f>
        <v/>
      </c>
      <c r="R62" s="32">
        <f>IF(COUNTA(A62:K62)=0,"",IF(OR(A62="",B62="",C62="",D62="",E62="",F62="",G62="",H62="",I62="",J62=""),"Revisar: faltan datos",IF(OR(G62&lt;=0,G62&gt;Ajustes!$B$7,H62&lt;=0,H62&gt;24,I62&lt;1,I62&gt;Ajustes!$B$8,J62&lt;0,J62&gt;Ajustes!$B$9),"Revisar: valor no válido",IF(COUNTIF($A$5:$A$104,A62)&gt;1,"Revisar: ID duplicado","Correcto"))))</f>
        <v/>
      </c>
    </row>
    <row r="63" ht="32" customHeight="1">
      <c r="A63" s="21" t="n"/>
      <c r="B63" s="22" t="n"/>
      <c r="C63" s="59" t="n"/>
      <c r="D63" s="22" t="n"/>
      <c r="E63" s="24" t="n"/>
      <c r="F63" s="24" t="n"/>
      <c r="G63" s="60" t="n"/>
      <c r="H63" s="61" t="n"/>
      <c r="I63" s="27" t="n"/>
      <c r="J63" s="27" t="n"/>
      <c r="K63" s="22" t="n"/>
      <c r="L63" s="62">
        <f>IF(COUNTA(A63:K63)=0,"",IF(OR(A63="",B63="",C63="",D63="",E63="",F63="",G63="",H63="",I63="",J63=""),"",IF(OR(G63&lt;=0,H63&lt;=0,H63&gt;24,I63&lt;1,J63&lt;0),"",H63*I63)))</f>
        <v/>
      </c>
      <c r="M63" s="63">
        <f>IF(L63="","",IFERROR(G63*L63*3600/8/1000,""))</f>
        <v/>
      </c>
      <c r="N63" s="64">
        <f>IF(M63="","",IFERROR(M63/1000*(1+Ajustes!$B$2),""))</f>
        <v/>
      </c>
      <c r="O63" s="31">
        <f>IF(L63="","",1+J63)</f>
        <v/>
      </c>
      <c r="P63" s="64">
        <f>IF(N63="","",IFERROR(N63*J63,""))</f>
        <v/>
      </c>
      <c r="Q63" s="64">
        <f>IF(N63="","",IFERROR(N63*O63,""))</f>
        <v/>
      </c>
      <c r="R63" s="32">
        <f>IF(COUNTA(A63:K63)=0,"",IF(OR(A63="",B63="",C63="",D63="",E63="",F63="",G63="",H63="",I63="",J63=""),"Revisar: faltan datos",IF(OR(G63&lt;=0,G63&gt;Ajustes!$B$7,H63&lt;=0,H63&gt;24,I63&lt;1,I63&gt;Ajustes!$B$8,J63&lt;0,J63&gt;Ajustes!$B$9),"Revisar: valor no válido",IF(COUNTIF($A$5:$A$104,A63)&gt;1,"Revisar: ID duplicado","Correcto"))))</f>
        <v/>
      </c>
    </row>
    <row r="64" ht="32" customHeight="1">
      <c r="A64" s="21" t="n"/>
      <c r="B64" s="22" t="n"/>
      <c r="C64" s="59" t="n"/>
      <c r="D64" s="22" t="n"/>
      <c r="E64" s="24" t="n"/>
      <c r="F64" s="24" t="n"/>
      <c r="G64" s="60" t="n"/>
      <c r="H64" s="61" t="n"/>
      <c r="I64" s="27" t="n"/>
      <c r="J64" s="27" t="n"/>
      <c r="K64" s="22" t="n"/>
      <c r="L64" s="62">
        <f>IF(COUNTA(A64:K64)=0,"",IF(OR(A64="",B64="",C64="",D64="",E64="",F64="",G64="",H64="",I64="",J64=""),"",IF(OR(G64&lt;=0,H64&lt;=0,H64&gt;24,I64&lt;1,J64&lt;0),"",H64*I64)))</f>
        <v/>
      </c>
      <c r="M64" s="63">
        <f>IF(L64="","",IFERROR(G64*L64*3600/8/1000,""))</f>
        <v/>
      </c>
      <c r="N64" s="64">
        <f>IF(M64="","",IFERROR(M64/1000*(1+Ajustes!$B$2),""))</f>
        <v/>
      </c>
      <c r="O64" s="31">
        <f>IF(L64="","",1+J64)</f>
        <v/>
      </c>
      <c r="P64" s="64">
        <f>IF(N64="","",IFERROR(N64*J64,""))</f>
        <v/>
      </c>
      <c r="Q64" s="64">
        <f>IF(N64="","",IFERROR(N64*O64,""))</f>
        <v/>
      </c>
      <c r="R64" s="32">
        <f>IF(COUNTA(A64:K64)=0,"",IF(OR(A64="",B64="",C64="",D64="",E64="",F64="",G64="",H64="",I64="",J64=""),"Revisar: faltan datos",IF(OR(G64&lt;=0,G64&gt;Ajustes!$B$7,H64&lt;=0,H64&gt;24,I64&lt;1,I64&gt;Ajustes!$B$8,J64&lt;0,J64&gt;Ajustes!$B$9),"Revisar: valor no válido",IF(COUNTIF($A$5:$A$104,A64)&gt;1,"Revisar: ID duplicado","Correcto"))))</f>
        <v/>
      </c>
    </row>
    <row r="65" ht="32" customHeight="1">
      <c r="A65" s="21" t="n"/>
      <c r="B65" s="22" t="n"/>
      <c r="C65" s="59" t="n"/>
      <c r="D65" s="22" t="n"/>
      <c r="E65" s="24" t="n"/>
      <c r="F65" s="24" t="n"/>
      <c r="G65" s="60" t="n"/>
      <c r="H65" s="61" t="n"/>
      <c r="I65" s="27" t="n"/>
      <c r="J65" s="27" t="n"/>
      <c r="K65" s="22" t="n"/>
      <c r="L65" s="62">
        <f>IF(COUNTA(A65:K65)=0,"",IF(OR(A65="",B65="",C65="",D65="",E65="",F65="",G65="",H65="",I65="",J65=""),"",IF(OR(G65&lt;=0,H65&lt;=0,H65&gt;24,I65&lt;1,J65&lt;0),"",H65*I65)))</f>
        <v/>
      </c>
      <c r="M65" s="63">
        <f>IF(L65="","",IFERROR(G65*L65*3600/8/1000,""))</f>
        <v/>
      </c>
      <c r="N65" s="64">
        <f>IF(M65="","",IFERROR(M65/1000*(1+Ajustes!$B$2),""))</f>
        <v/>
      </c>
      <c r="O65" s="31">
        <f>IF(L65="","",1+J65)</f>
        <v/>
      </c>
      <c r="P65" s="64">
        <f>IF(N65="","",IFERROR(N65*J65,""))</f>
        <v/>
      </c>
      <c r="Q65" s="64">
        <f>IF(N65="","",IFERROR(N65*O65,""))</f>
        <v/>
      </c>
      <c r="R65" s="32">
        <f>IF(COUNTA(A65:K65)=0,"",IF(OR(A65="",B65="",C65="",D65="",E65="",F65="",G65="",H65="",I65="",J65=""),"Revisar: faltan datos",IF(OR(G65&lt;=0,G65&gt;Ajustes!$B$7,H65&lt;=0,H65&gt;24,I65&lt;1,I65&gt;Ajustes!$B$8,J65&lt;0,J65&gt;Ajustes!$B$9),"Revisar: valor no válido",IF(COUNTIF($A$5:$A$104,A65)&gt;1,"Revisar: ID duplicado","Correcto"))))</f>
        <v/>
      </c>
    </row>
    <row r="66" ht="32" customHeight="1">
      <c r="A66" s="21" t="n"/>
      <c r="B66" s="22" t="n"/>
      <c r="C66" s="59" t="n"/>
      <c r="D66" s="22" t="n"/>
      <c r="E66" s="24" t="n"/>
      <c r="F66" s="24" t="n"/>
      <c r="G66" s="60" t="n"/>
      <c r="H66" s="61" t="n"/>
      <c r="I66" s="27" t="n"/>
      <c r="J66" s="27" t="n"/>
      <c r="K66" s="22" t="n"/>
      <c r="L66" s="62">
        <f>IF(COUNTA(A66:K66)=0,"",IF(OR(A66="",B66="",C66="",D66="",E66="",F66="",G66="",H66="",I66="",J66=""),"",IF(OR(G66&lt;=0,H66&lt;=0,H66&gt;24,I66&lt;1,J66&lt;0),"",H66*I66)))</f>
        <v/>
      </c>
      <c r="M66" s="63">
        <f>IF(L66="","",IFERROR(G66*L66*3600/8/1000,""))</f>
        <v/>
      </c>
      <c r="N66" s="64">
        <f>IF(M66="","",IFERROR(M66/1000*(1+Ajustes!$B$2),""))</f>
        <v/>
      </c>
      <c r="O66" s="31">
        <f>IF(L66="","",1+J66)</f>
        <v/>
      </c>
      <c r="P66" s="64">
        <f>IF(N66="","",IFERROR(N66*J66,""))</f>
        <v/>
      </c>
      <c r="Q66" s="64">
        <f>IF(N66="","",IFERROR(N66*O66,""))</f>
        <v/>
      </c>
      <c r="R66" s="32">
        <f>IF(COUNTA(A66:K66)=0,"",IF(OR(A66="",B66="",C66="",D66="",E66="",F66="",G66="",H66="",I66="",J66=""),"Revisar: faltan datos",IF(OR(G66&lt;=0,G66&gt;Ajustes!$B$7,H66&lt;=0,H66&gt;24,I66&lt;1,I66&gt;Ajustes!$B$8,J66&lt;0,J66&gt;Ajustes!$B$9),"Revisar: valor no válido",IF(COUNTIF($A$5:$A$104,A66)&gt;1,"Revisar: ID duplicado","Correcto"))))</f>
        <v/>
      </c>
    </row>
    <row r="67" ht="32" customHeight="1">
      <c r="A67" s="21" t="n"/>
      <c r="B67" s="22" t="n"/>
      <c r="C67" s="59" t="n"/>
      <c r="D67" s="22" t="n"/>
      <c r="E67" s="24" t="n"/>
      <c r="F67" s="24" t="n"/>
      <c r="G67" s="60" t="n"/>
      <c r="H67" s="61" t="n"/>
      <c r="I67" s="27" t="n"/>
      <c r="J67" s="27" t="n"/>
      <c r="K67" s="22" t="n"/>
      <c r="L67" s="62">
        <f>IF(COUNTA(A67:K67)=0,"",IF(OR(A67="",B67="",C67="",D67="",E67="",F67="",G67="",H67="",I67="",J67=""),"",IF(OR(G67&lt;=0,H67&lt;=0,H67&gt;24,I67&lt;1,J67&lt;0),"",H67*I67)))</f>
        <v/>
      </c>
      <c r="M67" s="63">
        <f>IF(L67="","",IFERROR(G67*L67*3600/8/1000,""))</f>
        <v/>
      </c>
      <c r="N67" s="64">
        <f>IF(M67="","",IFERROR(M67/1000*(1+Ajustes!$B$2),""))</f>
        <v/>
      </c>
      <c r="O67" s="31">
        <f>IF(L67="","",1+J67)</f>
        <v/>
      </c>
      <c r="P67" s="64">
        <f>IF(N67="","",IFERROR(N67*J67,""))</f>
        <v/>
      </c>
      <c r="Q67" s="64">
        <f>IF(N67="","",IFERROR(N67*O67,""))</f>
        <v/>
      </c>
      <c r="R67" s="32">
        <f>IF(COUNTA(A67:K67)=0,"",IF(OR(A67="",B67="",C67="",D67="",E67="",F67="",G67="",H67="",I67="",J67=""),"Revisar: faltan datos",IF(OR(G67&lt;=0,G67&gt;Ajustes!$B$7,H67&lt;=0,H67&gt;24,I67&lt;1,I67&gt;Ajustes!$B$8,J67&lt;0,J67&gt;Ajustes!$B$9),"Revisar: valor no válido",IF(COUNTIF($A$5:$A$104,A67)&gt;1,"Revisar: ID duplicado","Correcto"))))</f>
        <v/>
      </c>
    </row>
    <row r="68" ht="32" customHeight="1">
      <c r="A68" s="21" t="n"/>
      <c r="B68" s="22" t="n"/>
      <c r="C68" s="59" t="n"/>
      <c r="D68" s="22" t="n"/>
      <c r="E68" s="24" t="n"/>
      <c r="F68" s="24" t="n"/>
      <c r="G68" s="60" t="n"/>
      <c r="H68" s="61" t="n"/>
      <c r="I68" s="27" t="n"/>
      <c r="J68" s="27" t="n"/>
      <c r="K68" s="22" t="n"/>
      <c r="L68" s="62">
        <f>IF(COUNTA(A68:K68)=0,"",IF(OR(A68="",B68="",C68="",D68="",E68="",F68="",G68="",H68="",I68="",J68=""),"",IF(OR(G68&lt;=0,H68&lt;=0,H68&gt;24,I68&lt;1,J68&lt;0),"",H68*I68)))</f>
        <v/>
      </c>
      <c r="M68" s="63">
        <f>IF(L68="","",IFERROR(G68*L68*3600/8/1000,""))</f>
        <v/>
      </c>
      <c r="N68" s="64">
        <f>IF(M68="","",IFERROR(M68/1000*(1+Ajustes!$B$2),""))</f>
        <v/>
      </c>
      <c r="O68" s="31">
        <f>IF(L68="","",1+J68)</f>
        <v/>
      </c>
      <c r="P68" s="64">
        <f>IF(N68="","",IFERROR(N68*J68,""))</f>
        <v/>
      </c>
      <c r="Q68" s="64">
        <f>IF(N68="","",IFERROR(N68*O68,""))</f>
        <v/>
      </c>
      <c r="R68" s="32">
        <f>IF(COUNTA(A68:K68)=0,"",IF(OR(A68="",B68="",C68="",D68="",E68="",F68="",G68="",H68="",I68="",J68=""),"Revisar: faltan datos",IF(OR(G68&lt;=0,G68&gt;Ajustes!$B$7,H68&lt;=0,H68&gt;24,I68&lt;1,I68&gt;Ajustes!$B$8,J68&lt;0,J68&gt;Ajustes!$B$9),"Revisar: valor no válido",IF(COUNTIF($A$5:$A$104,A68)&gt;1,"Revisar: ID duplicado","Correcto"))))</f>
        <v/>
      </c>
    </row>
    <row r="69" ht="32" customHeight="1">
      <c r="A69" s="21" t="n"/>
      <c r="B69" s="22" t="n"/>
      <c r="C69" s="59" t="n"/>
      <c r="D69" s="22" t="n"/>
      <c r="E69" s="24" t="n"/>
      <c r="F69" s="24" t="n"/>
      <c r="G69" s="60" t="n"/>
      <c r="H69" s="61" t="n"/>
      <c r="I69" s="27" t="n"/>
      <c r="J69" s="27" t="n"/>
      <c r="K69" s="22" t="n"/>
      <c r="L69" s="62">
        <f>IF(COUNTA(A69:K69)=0,"",IF(OR(A69="",B69="",C69="",D69="",E69="",F69="",G69="",H69="",I69="",J69=""),"",IF(OR(G69&lt;=0,H69&lt;=0,H69&gt;24,I69&lt;1,J69&lt;0),"",H69*I69)))</f>
        <v/>
      </c>
      <c r="M69" s="63">
        <f>IF(L69="","",IFERROR(G69*L69*3600/8/1000,""))</f>
        <v/>
      </c>
      <c r="N69" s="64">
        <f>IF(M69="","",IFERROR(M69/1000*(1+Ajustes!$B$2),""))</f>
        <v/>
      </c>
      <c r="O69" s="31">
        <f>IF(L69="","",1+J69)</f>
        <v/>
      </c>
      <c r="P69" s="64">
        <f>IF(N69="","",IFERROR(N69*J69,""))</f>
        <v/>
      </c>
      <c r="Q69" s="64">
        <f>IF(N69="","",IFERROR(N69*O69,""))</f>
        <v/>
      </c>
      <c r="R69" s="32">
        <f>IF(COUNTA(A69:K69)=0,"",IF(OR(A69="",B69="",C69="",D69="",E69="",F69="",G69="",H69="",I69="",J69=""),"Revisar: faltan datos",IF(OR(G69&lt;=0,G69&gt;Ajustes!$B$7,H69&lt;=0,H69&gt;24,I69&lt;1,I69&gt;Ajustes!$B$8,J69&lt;0,J69&gt;Ajustes!$B$9),"Revisar: valor no válido",IF(COUNTIF($A$5:$A$104,A69)&gt;1,"Revisar: ID duplicado","Correcto"))))</f>
        <v/>
      </c>
    </row>
    <row r="70" ht="32" customHeight="1">
      <c r="A70" s="21" t="n"/>
      <c r="B70" s="22" t="n"/>
      <c r="C70" s="59" t="n"/>
      <c r="D70" s="22" t="n"/>
      <c r="E70" s="24" t="n"/>
      <c r="F70" s="24" t="n"/>
      <c r="G70" s="60" t="n"/>
      <c r="H70" s="61" t="n"/>
      <c r="I70" s="27" t="n"/>
      <c r="J70" s="27" t="n"/>
      <c r="K70" s="22" t="n"/>
      <c r="L70" s="62">
        <f>IF(COUNTA(A70:K70)=0,"",IF(OR(A70="",B70="",C70="",D70="",E70="",F70="",G70="",H70="",I70="",J70=""),"",IF(OR(G70&lt;=0,H70&lt;=0,H70&gt;24,I70&lt;1,J70&lt;0),"",H70*I70)))</f>
        <v/>
      </c>
      <c r="M70" s="63">
        <f>IF(L70="","",IFERROR(G70*L70*3600/8/1000,""))</f>
        <v/>
      </c>
      <c r="N70" s="64">
        <f>IF(M70="","",IFERROR(M70/1000*(1+Ajustes!$B$2),""))</f>
        <v/>
      </c>
      <c r="O70" s="31">
        <f>IF(L70="","",1+J70)</f>
        <v/>
      </c>
      <c r="P70" s="64">
        <f>IF(N70="","",IFERROR(N70*J70,""))</f>
        <v/>
      </c>
      <c r="Q70" s="64">
        <f>IF(N70="","",IFERROR(N70*O70,""))</f>
        <v/>
      </c>
      <c r="R70" s="32">
        <f>IF(COUNTA(A70:K70)=0,"",IF(OR(A70="",B70="",C70="",D70="",E70="",F70="",G70="",H70="",I70="",J70=""),"Revisar: faltan datos",IF(OR(G70&lt;=0,G70&gt;Ajustes!$B$7,H70&lt;=0,H70&gt;24,I70&lt;1,I70&gt;Ajustes!$B$8,J70&lt;0,J70&gt;Ajustes!$B$9),"Revisar: valor no válido",IF(COUNTIF($A$5:$A$104,A70)&gt;1,"Revisar: ID duplicado","Correcto"))))</f>
        <v/>
      </c>
    </row>
    <row r="71" ht="32" customHeight="1">
      <c r="A71" s="21" t="n"/>
      <c r="B71" s="22" t="n"/>
      <c r="C71" s="59" t="n"/>
      <c r="D71" s="22" t="n"/>
      <c r="E71" s="24" t="n"/>
      <c r="F71" s="24" t="n"/>
      <c r="G71" s="60" t="n"/>
      <c r="H71" s="61" t="n"/>
      <c r="I71" s="27" t="n"/>
      <c r="J71" s="27" t="n"/>
      <c r="K71" s="22" t="n"/>
      <c r="L71" s="62">
        <f>IF(COUNTA(A71:K71)=0,"",IF(OR(A71="",B71="",C71="",D71="",E71="",F71="",G71="",H71="",I71="",J71=""),"",IF(OR(G71&lt;=0,H71&lt;=0,H71&gt;24,I71&lt;1,J71&lt;0),"",H71*I71)))</f>
        <v/>
      </c>
      <c r="M71" s="63">
        <f>IF(L71="","",IFERROR(G71*L71*3600/8/1000,""))</f>
        <v/>
      </c>
      <c r="N71" s="64">
        <f>IF(M71="","",IFERROR(M71/1000*(1+Ajustes!$B$2),""))</f>
        <v/>
      </c>
      <c r="O71" s="31">
        <f>IF(L71="","",1+J71)</f>
        <v/>
      </c>
      <c r="P71" s="64">
        <f>IF(N71="","",IFERROR(N71*J71,""))</f>
        <v/>
      </c>
      <c r="Q71" s="64">
        <f>IF(N71="","",IFERROR(N71*O71,""))</f>
        <v/>
      </c>
      <c r="R71" s="32">
        <f>IF(COUNTA(A71:K71)=0,"",IF(OR(A71="",B71="",C71="",D71="",E71="",F71="",G71="",H71="",I71="",J71=""),"Revisar: faltan datos",IF(OR(G71&lt;=0,G71&gt;Ajustes!$B$7,H71&lt;=0,H71&gt;24,I71&lt;1,I71&gt;Ajustes!$B$8,J71&lt;0,J71&gt;Ajustes!$B$9),"Revisar: valor no válido",IF(COUNTIF($A$5:$A$104,A71)&gt;1,"Revisar: ID duplicado","Correcto"))))</f>
        <v/>
      </c>
    </row>
    <row r="72" ht="32" customHeight="1">
      <c r="A72" s="21" t="n"/>
      <c r="B72" s="22" t="n"/>
      <c r="C72" s="59" t="n"/>
      <c r="D72" s="22" t="n"/>
      <c r="E72" s="24" t="n"/>
      <c r="F72" s="24" t="n"/>
      <c r="G72" s="60" t="n"/>
      <c r="H72" s="61" t="n"/>
      <c r="I72" s="27" t="n"/>
      <c r="J72" s="27" t="n"/>
      <c r="K72" s="22" t="n"/>
      <c r="L72" s="62">
        <f>IF(COUNTA(A72:K72)=0,"",IF(OR(A72="",B72="",C72="",D72="",E72="",F72="",G72="",H72="",I72="",J72=""),"",IF(OR(G72&lt;=0,H72&lt;=0,H72&gt;24,I72&lt;1,J72&lt;0),"",H72*I72)))</f>
        <v/>
      </c>
      <c r="M72" s="63">
        <f>IF(L72="","",IFERROR(G72*L72*3600/8/1000,""))</f>
        <v/>
      </c>
      <c r="N72" s="64">
        <f>IF(M72="","",IFERROR(M72/1000*(1+Ajustes!$B$2),""))</f>
        <v/>
      </c>
      <c r="O72" s="31">
        <f>IF(L72="","",1+J72)</f>
        <v/>
      </c>
      <c r="P72" s="64">
        <f>IF(N72="","",IFERROR(N72*J72,""))</f>
        <v/>
      </c>
      <c r="Q72" s="64">
        <f>IF(N72="","",IFERROR(N72*O72,""))</f>
        <v/>
      </c>
      <c r="R72" s="32">
        <f>IF(COUNTA(A72:K72)=0,"",IF(OR(A72="",B72="",C72="",D72="",E72="",F72="",G72="",H72="",I72="",J72=""),"Revisar: faltan datos",IF(OR(G72&lt;=0,G72&gt;Ajustes!$B$7,H72&lt;=0,H72&gt;24,I72&lt;1,I72&gt;Ajustes!$B$8,J72&lt;0,J72&gt;Ajustes!$B$9),"Revisar: valor no válido",IF(COUNTIF($A$5:$A$104,A72)&gt;1,"Revisar: ID duplicado","Correcto"))))</f>
        <v/>
      </c>
    </row>
    <row r="73" ht="32" customHeight="1">
      <c r="A73" s="21" t="n"/>
      <c r="B73" s="22" t="n"/>
      <c r="C73" s="59" t="n"/>
      <c r="D73" s="22" t="n"/>
      <c r="E73" s="24" t="n"/>
      <c r="F73" s="24" t="n"/>
      <c r="G73" s="60" t="n"/>
      <c r="H73" s="61" t="n"/>
      <c r="I73" s="27" t="n"/>
      <c r="J73" s="27" t="n"/>
      <c r="K73" s="22" t="n"/>
      <c r="L73" s="62">
        <f>IF(COUNTA(A73:K73)=0,"",IF(OR(A73="",B73="",C73="",D73="",E73="",F73="",G73="",H73="",I73="",J73=""),"",IF(OR(G73&lt;=0,H73&lt;=0,H73&gt;24,I73&lt;1,J73&lt;0),"",H73*I73)))</f>
        <v/>
      </c>
      <c r="M73" s="63">
        <f>IF(L73="","",IFERROR(G73*L73*3600/8/1000,""))</f>
        <v/>
      </c>
      <c r="N73" s="64">
        <f>IF(M73="","",IFERROR(M73/1000*(1+Ajustes!$B$2),""))</f>
        <v/>
      </c>
      <c r="O73" s="31">
        <f>IF(L73="","",1+J73)</f>
        <v/>
      </c>
      <c r="P73" s="64">
        <f>IF(N73="","",IFERROR(N73*J73,""))</f>
        <v/>
      </c>
      <c r="Q73" s="64">
        <f>IF(N73="","",IFERROR(N73*O73,""))</f>
        <v/>
      </c>
      <c r="R73" s="32">
        <f>IF(COUNTA(A73:K73)=0,"",IF(OR(A73="",B73="",C73="",D73="",E73="",F73="",G73="",H73="",I73="",J73=""),"Revisar: faltan datos",IF(OR(G73&lt;=0,G73&gt;Ajustes!$B$7,H73&lt;=0,H73&gt;24,I73&lt;1,I73&gt;Ajustes!$B$8,J73&lt;0,J73&gt;Ajustes!$B$9),"Revisar: valor no válido",IF(COUNTIF($A$5:$A$104,A73)&gt;1,"Revisar: ID duplicado","Correcto"))))</f>
        <v/>
      </c>
    </row>
    <row r="74" ht="32" customHeight="1">
      <c r="A74" s="21" t="n"/>
      <c r="B74" s="22" t="n"/>
      <c r="C74" s="59" t="n"/>
      <c r="D74" s="22" t="n"/>
      <c r="E74" s="24" t="n"/>
      <c r="F74" s="24" t="n"/>
      <c r="G74" s="60" t="n"/>
      <c r="H74" s="61" t="n"/>
      <c r="I74" s="27" t="n"/>
      <c r="J74" s="27" t="n"/>
      <c r="K74" s="22" t="n"/>
      <c r="L74" s="62">
        <f>IF(COUNTA(A74:K74)=0,"",IF(OR(A74="",B74="",C74="",D74="",E74="",F74="",G74="",H74="",I74="",J74=""),"",IF(OR(G74&lt;=0,H74&lt;=0,H74&gt;24,I74&lt;1,J74&lt;0),"",H74*I74)))</f>
        <v/>
      </c>
      <c r="M74" s="63">
        <f>IF(L74="","",IFERROR(G74*L74*3600/8/1000,""))</f>
        <v/>
      </c>
      <c r="N74" s="64">
        <f>IF(M74="","",IFERROR(M74/1000*(1+Ajustes!$B$2),""))</f>
        <v/>
      </c>
      <c r="O74" s="31">
        <f>IF(L74="","",1+J74)</f>
        <v/>
      </c>
      <c r="P74" s="64">
        <f>IF(N74="","",IFERROR(N74*J74,""))</f>
        <v/>
      </c>
      <c r="Q74" s="64">
        <f>IF(N74="","",IFERROR(N74*O74,""))</f>
        <v/>
      </c>
      <c r="R74" s="32">
        <f>IF(COUNTA(A74:K74)=0,"",IF(OR(A74="",B74="",C74="",D74="",E74="",F74="",G74="",H74="",I74="",J74=""),"Revisar: faltan datos",IF(OR(G74&lt;=0,G74&gt;Ajustes!$B$7,H74&lt;=0,H74&gt;24,I74&lt;1,I74&gt;Ajustes!$B$8,J74&lt;0,J74&gt;Ajustes!$B$9),"Revisar: valor no válido",IF(COUNTIF($A$5:$A$104,A74)&gt;1,"Revisar: ID duplicado","Correcto"))))</f>
        <v/>
      </c>
    </row>
    <row r="75" ht="32" customHeight="1">
      <c r="A75" s="21" t="n"/>
      <c r="B75" s="22" t="n"/>
      <c r="C75" s="59" t="n"/>
      <c r="D75" s="22" t="n"/>
      <c r="E75" s="24" t="n"/>
      <c r="F75" s="24" t="n"/>
      <c r="G75" s="60" t="n"/>
      <c r="H75" s="61" t="n"/>
      <c r="I75" s="27" t="n"/>
      <c r="J75" s="27" t="n"/>
      <c r="K75" s="22" t="n"/>
      <c r="L75" s="62">
        <f>IF(COUNTA(A75:K75)=0,"",IF(OR(A75="",B75="",C75="",D75="",E75="",F75="",G75="",H75="",I75="",J75=""),"",IF(OR(G75&lt;=0,H75&lt;=0,H75&gt;24,I75&lt;1,J75&lt;0),"",H75*I75)))</f>
        <v/>
      </c>
      <c r="M75" s="63">
        <f>IF(L75="","",IFERROR(G75*L75*3600/8/1000,""))</f>
        <v/>
      </c>
      <c r="N75" s="64">
        <f>IF(M75="","",IFERROR(M75/1000*(1+Ajustes!$B$2),""))</f>
        <v/>
      </c>
      <c r="O75" s="31">
        <f>IF(L75="","",1+J75)</f>
        <v/>
      </c>
      <c r="P75" s="64">
        <f>IF(N75="","",IFERROR(N75*J75,""))</f>
        <v/>
      </c>
      <c r="Q75" s="64">
        <f>IF(N75="","",IFERROR(N75*O75,""))</f>
        <v/>
      </c>
      <c r="R75" s="32">
        <f>IF(COUNTA(A75:K75)=0,"",IF(OR(A75="",B75="",C75="",D75="",E75="",F75="",G75="",H75="",I75="",J75=""),"Revisar: faltan datos",IF(OR(G75&lt;=0,G75&gt;Ajustes!$B$7,H75&lt;=0,H75&gt;24,I75&lt;1,I75&gt;Ajustes!$B$8,J75&lt;0,J75&gt;Ajustes!$B$9),"Revisar: valor no válido",IF(COUNTIF($A$5:$A$104,A75)&gt;1,"Revisar: ID duplicado","Correcto"))))</f>
        <v/>
      </c>
    </row>
    <row r="76" ht="32" customHeight="1">
      <c r="A76" s="21" t="n"/>
      <c r="B76" s="22" t="n"/>
      <c r="C76" s="59" t="n"/>
      <c r="D76" s="22" t="n"/>
      <c r="E76" s="24" t="n"/>
      <c r="F76" s="24" t="n"/>
      <c r="G76" s="60" t="n"/>
      <c r="H76" s="61" t="n"/>
      <c r="I76" s="27" t="n"/>
      <c r="J76" s="27" t="n"/>
      <c r="K76" s="22" t="n"/>
      <c r="L76" s="62">
        <f>IF(COUNTA(A76:K76)=0,"",IF(OR(A76="",B76="",C76="",D76="",E76="",F76="",G76="",H76="",I76="",J76=""),"",IF(OR(G76&lt;=0,H76&lt;=0,H76&gt;24,I76&lt;1,J76&lt;0),"",H76*I76)))</f>
        <v/>
      </c>
      <c r="M76" s="63">
        <f>IF(L76="","",IFERROR(G76*L76*3600/8/1000,""))</f>
        <v/>
      </c>
      <c r="N76" s="64">
        <f>IF(M76="","",IFERROR(M76/1000*(1+Ajustes!$B$2),""))</f>
        <v/>
      </c>
      <c r="O76" s="31">
        <f>IF(L76="","",1+J76)</f>
        <v/>
      </c>
      <c r="P76" s="64">
        <f>IF(N76="","",IFERROR(N76*J76,""))</f>
        <v/>
      </c>
      <c r="Q76" s="64">
        <f>IF(N76="","",IFERROR(N76*O76,""))</f>
        <v/>
      </c>
      <c r="R76" s="32">
        <f>IF(COUNTA(A76:K76)=0,"",IF(OR(A76="",B76="",C76="",D76="",E76="",F76="",G76="",H76="",I76="",J76=""),"Revisar: faltan datos",IF(OR(G76&lt;=0,G76&gt;Ajustes!$B$7,H76&lt;=0,H76&gt;24,I76&lt;1,I76&gt;Ajustes!$B$8,J76&lt;0,J76&gt;Ajustes!$B$9),"Revisar: valor no válido",IF(COUNTIF($A$5:$A$104,A76)&gt;1,"Revisar: ID duplicado","Correcto"))))</f>
        <v/>
      </c>
    </row>
    <row r="77" ht="32" customHeight="1">
      <c r="A77" s="21" t="n"/>
      <c r="B77" s="22" t="n"/>
      <c r="C77" s="59" t="n"/>
      <c r="D77" s="22" t="n"/>
      <c r="E77" s="24" t="n"/>
      <c r="F77" s="24" t="n"/>
      <c r="G77" s="60" t="n"/>
      <c r="H77" s="61" t="n"/>
      <c r="I77" s="27" t="n"/>
      <c r="J77" s="27" t="n"/>
      <c r="K77" s="22" t="n"/>
      <c r="L77" s="62">
        <f>IF(COUNTA(A77:K77)=0,"",IF(OR(A77="",B77="",C77="",D77="",E77="",F77="",G77="",H77="",I77="",J77=""),"",IF(OR(G77&lt;=0,H77&lt;=0,H77&gt;24,I77&lt;1,J77&lt;0),"",H77*I77)))</f>
        <v/>
      </c>
      <c r="M77" s="63">
        <f>IF(L77="","",IFERROR(G77*L77*3600/8/1000,""))</f>
        <v/>
      </c>
      <c r="N77" s="64">
        <f>IF(M77="","",IFERROR(M77/1000*(1+Ajustes!$B$2),""))</f>
        <v/>
      </c>
      <c r="O77" s="31">
        <f>IF(L77="","",1+J77)</f>
        <v/>
      </c>
      <c r="P77" s="64">
        <f>IF(N77="","",IFERROR(N77*J77,""))</f>
        <v/>
      </c>
      <c r="Q77" s="64">
        <f>IF(N77="","",IFERROR(N77*O77,""))</f>
        <v/>
      </c>
      <c r="R77" s="32">
        <f>IF(COUNTA(A77:K77)=0,"",IF(OR(A77="",B77="",C77="",D77="",E77="",F77="",G77="",H77="",I77="",J77=""),"Revisar: faltan datos",IF(OR(G77&lt;=0,G77&gt;Ajustes!$B$7,H77&lt;=0,H77&gt;24,I77&lt;1,I77&gt;Ajustes!$B$8,J77&lt;0,J77&gt;Ajustes!$B$9),"Revisar: valor no válido",IF(COUNTIF($A$5:$A$104,A77)&gt;1,"Revisar: ID duplicado","Correcto"))))</f>
        <v/>
      </c>
    </row>
    <row r="78" ht="32" customHeight="1">
      <c r="A78" s="21" t="n"/>
      <c r="B78" s="22" t="n"/>
      <c r="C78" s="59" t="n"/>
      <c r="D78" s="22" t="n"/>
      <c r="E78" s="24" t="n"/>
      <c r="F78" s="24" t="n"/>
      <c r="G78" s="60" t="n"/>
      <c r="H78" s="61" t="n"/>
      <c r="I78" s="27" t="n"/>
      <c r="J78" s="27" t="n"/>
      <c r="K78" s="22" t="n"/>
      <c r="L78" s="62">
        <f>IF(COUNTA(A78:K78)=0,"",IF(OR(A78="",B78="",C78="",D78="",E78="",F78="",G78="",H78="",I78="",J78=""),"",IF(OR(G78&lt;=0,H78&lt;=0,H78&gt;24,I78&lt;1,J78&lt;0),"",H78*I78)))</f>
        <v/>
      </c>
      <c r="M78" s="63">
        <f>IF(L78="","",IFERROR(G78*L78*3600/8/1000,""))</f>
        <v/>
      </c>
      <c r="N78" s="64">
        <f>IF(M78="","",IFERROR(M78/1000*(1+Ajustes!$B$2),""))</f>
        <v/>
      </c>
      <c r="O78" s="31">
        <f>IF(L78="","",1+J78)</f>
        <v/>
      </c>
      <c r="P78" s="64">
        <f>IF(N78="","",IFERROR(N78*J78,""))</f>
        <v/>
      </c>
      <c r="Q78" s="64">
        <f>IF(N78="","",IFERROR(N78*O78,""))</f>
        <v/>
      </c>
      <c r="R78" s="32">
        <f>IF(COUNTA(A78:K78)=0,"",IF(OR(A78="",B78="",C78="",D78="",E78="",F78="",G78="",H78="",I78="",J78=""),"Revisar: faltan datos",IF(OR(G78&lt;=0,G78&gt;Ajustes!$B$7,H78&lt;=0,H78&gt;24,I78&lt;1,I78&gt;Ajustes!$B$8,J78&lt;0,J78&gt;Ajustes!$B$9),"Revisar: valor no válido",IF(COUNTIF($A$5:$A$104,A78)&gt;1,"Revisar: ID duplicado","Correcto"))))</f>
        <v/>
      </c>
    </row>
    <row r="79" ht="32" customHeight="1">
      <c r="A79" s="21" t="n"/>
      <c r="B79" s="22" t="n"/>
      <c r="C79" s="59" t="n"/>
      <c r="D79" s="22" t="n"/>
      <c r="E79" s="24" t="n"/>
      <c r="F79" s="24" t="n"/>
      <c r="G79" s="60" t="n"/>
      <c r="H79" s="61" t="n"/>
      <c r="I79" s="27" t="n"/>
      <c r="J79" s="27" t="n"/>
      <c r="K79" s="22" t="n"/>
      <c r="L79" s="62">
        <f>IF(COUNTA(A79:K79)=0,"",IF(OR(A79="",B79="",C79="",D79="",E79="",F79="",G79="",H79="",I79="",J79=""),"",IF(OR(G79&lt;=0,H79&lt;=0,H79&gt;24,I79&lt;1,J79&lt;0),"",H79*I79)))</f>
        <v/>
      </c>
      <c r="M79" s="63">
        <f>IF(L79="","",IFERROR(G79*L79*3600/8/1000,""))</f>
        <v/>
      </c>
      <c r="N79" s="64">
        <f>IF(M79="","",IFERROR(M79/1000*(1+Ajustes!$B$2),""))</f>
        <v/>
      </c>
      <c r="O79" s="31">
        <f>IF(L79="","",1+J79)</f>
        <v/>
      </c>
      <c r="P79" s="64">
        <f>IF(N79="","",IFERROR(N79*J79,""))</f>
        <v/>
      </c>
      <c r="Q79" s="64">
        <f>IF(N79="","",IFERROR(N79*O79,""))</f>
        <v/>
      </c>
      <c r="R79" s="32">
        <f>IF(COUNTA(A79:K79)=0,"",IF(OR(A79="",B79="",C79="",D79="",E79="",F79="",G79="",H79="",I79="",J79=""),"Revisar: faltan datos",IF(OR(G79&lt;=0,G79&gt;Ajustes!$B$7,H79&lt;=0,H79&gt;24,I79&lt;1,I79&gt;Ajustes!$B$8,J79&lt;0,J79&gt;Ajustes!$B$9),"Revisar: valor no válido",IF(COUNTIF($A$5:$A$104,A79)&gt;1,"Revisar: ID duplicado","Correcto"))))</f>
        <v/>
      </c>
    </row>
    <row r="80" ht="32" customHeight="1">
      <c r="A80" s="21" t="n"/>
      <c r="B80" s="22" t="n"/>
      <c r="C80" s="59" t="n"/>
      <c r="D80" s="22" t="n"/>
      <c r="E80" s="24" t="n"/>
      <c r="F80" s="24" t="n"/>
      <c r="G80" s="60" t="n"/>
      <c r="H80" s="61" t="n"/>
      <c r="I80" s="27" t="n"/>
      <c r="J80" s="27" t="n"/>
      <c r="K80" s="22" t="n"/>
      <c r="L80" s="62">
        <f>IF(COUNTA(A80:K80)=0,"",IF(OR(A80="",B80="",C80="",D80="",E80="",F80="",G80="",H80="",I80="",J80=""),"",IF(OR(G80&lt;=0,H80&lt;=0,H80&gt;24,I80&lt;1,J80&lt;0),"",H80*I80)))</f>
        <v/>
      </c>
      <c r="M80" s="63">
        <f>IF(L80="","",IFERROR(G80*L80*3600/8/1000,""))</f>
        <v/>
      </c>
      <c r="N80" s="64">
        <f>IF(M80="","",IFERROR(M80/1000*(1+Ajustes!$B$2),""))</f>
        <v/>
      </c>
      <c r="O80" s="31">
        <f>IF(L80="","",1+J80)</f>
        <v/>
      </c>
      <c r="P80" s="64">
        <f>IF(N80="","",IFERROR(N80*J80,""))</f>
        <v/>
      </c>
      <c r="Q80" s="64">
        <f>IF(N80="","",IFERROR(N80*O80,""))</f>
        <v/>
      </c>
      <c r="R80" s="32">
        <f>IF(COUNTA(A80:K80)=0,"",IF(OR(A80="",B80="",C80="",D80="",E80="",F80="",G80="",H80="",I80="",J80=""),"Revisar: faltan datos",IF(OR(G80&lt;=0,G80&gt;Ajustes!$B$7,H80&lt;=0,H80&gt;24,I80&lt;1,I80&gt;Ajustes!$B$8,J80&lt;0,J80&gt;Ajustes!$B$9),"Revisar: valor no válido",IF(COUNTIF($A$5:$A$104,A80)&gt;1,"Revisar: ID duplicado","Correcto"))))</f>
        <v/>
      </c>
    </row>
    <row r="81" ht="32" customHeight="1">
      <c r="A81" s="21" t="n"/>
      <c r="B81" s="22" t="n"/>
      <c r="C81" s="59" t="n"/>
      <c r="D81" s="22" t="n"/>
      <c r="E81" s="24" t="n"/>
      <c r="F81" s="24" t="n"/>
      <c r="G81" s="60" t="n"/>
      <c r="H81" s="61" t="n"/>
      <c r="I81" s="27" t="n"/>
      <c r="J81" s="27" t="n"/>
      <c r="K81" s="22" t="n"/>
      <c r="L81" s="62">
        <f>IF(COUNTA(A81:K81)=0,"",IF(OR(A81="",B81="",C81="",D81="",E81="",F81="",G81="",H81="",I81="",J81=""),"",IF(OR(G81&lt;=0,H81&lt;=0,H81&gt;24,I81&lt;1,J81&lt;0),"",H81*I81)))</f>
        <v/>
      </c>
      <c r="M81" s="63">
        <f>IF(L81="","",IFERROR(G81*L81*3600/8/1000,""))</f>
        <v/>
      </c>
      <c r="N81" s="64">
        <f>IF(M81="","",IFERROR(M81/1000*(1+Ajustes!$B$2),""))</f>
        <v/>
      </c>
      <c r="O81" s="31">
        <f>IF(L81="","",1+J81)</f>
        <v/>
      </c>
      <c r="P81" s="64">
        <f>IF(N81="","",IFERROR(N81*J81,""))</f>
        <v/>
      </c>
      <c r="Q81" s="64">
        <f>IF(N81="","",IFERROR(N81*O81,""))</f>
        <v/>
      </c>
      <c r="R81" s="32">
        <f>IF(COUNTA(A81:K81)=0,"",IF(OR(A81="",B81="",C81="",D81="",E81="",F81="",G81="",H81="",I81="",J81=""),"Revisar: faltan datos",IF(OR(G81&lt;=0,G81&gt;Ajustes!$B$7,H81&lt;=0,H81&gt;24,I81&lt;1,I81&gt;Ajustes!$B$8,J81&lt;0,J81&gt;Ajustes!$B$9),"Revisar: valor no válido",IF(COUNTIF($A$5:$A$104,A81)&gt;1,"Revisar: ID duplicado","Correcto"))))</f>
        <v/>
      </c>
    </row>
    <row r="82" ht="32" customHeight="1">
      <c r="A82" s="21" t="n"/>
      <c r="B82" s="22" t="n"/>
      <c r="C82" s="59" t="n"/>
      <c r="D82" s="22" t="n"/>
      <c r="E82" s="24" t="n"/>
      <c r="F82" s="24" t="n"/>
      <c r="G82" s="60" t="n"/>
      <c r="H82" s="61" t="n"/>
      <c r="I82" s="27" t="n"/>
      <c r="J82" s="27" t="n"/>
      <c r="K82" s="22" t="n"/>
      <c r="L82" s="62">
        <f>IF(COUNTA(A82:K82)=0,"",IF(OR(A82="",B82="",C82="",D82="",E82="",F82="",G82="",H82="",I82="",J82=""),"",IF(OR(G82&lt;=0,H82&lt;=0,H82&gt;24,I82&lt;1,J82&lt;0),"",H82*I82)))</f>
        <v/>
      </c>
      <c r="M82" s="63">
        <f>IF(L82="","",IFERROR(G82*L82*3600/8/1000,""))</f>
        <v/>
      </c>
      <c r="N82" s="64">
        <f>IF(M82="","",IFERROR(M82/1000*(1+Ajustes!$B$2),""))</f>
        <v/>
      </c>
      <c r="O82" s="31">
        <f>IF(L82="","",1+J82)</f>
        <v/>
      </c>
      <c r="P82" s="64">
        <f>IF(N82="","",IFERROR(N82*J82,""))</f>
        <v/>
      </c>
      <c r="Q82" s="64">
        <f>IF(N82="","",IFERROR(N82*O82,""))</f>
        <v/>
      </c>
      <c r="R82" s="32">
        <f>IF(COUNTA(A82:K82)=0,"",IF(OR(A82="",B82="",C82="",D82="",E82="",F82="",G82="",H82="",I82="",J82=""),"Revisar: faltan datos",IF(OR(G82&lt;=0,G82&gt;Ajustes!$B$7,H82&lt;=0,H82&gt;24,I82&lt;1,I82&gt;Ajustes!$B$8,J82&lt;0,J82&gt;Ajustes!$B$9),"Revisar: valor no válido",IF(COUNTIF($A$5:$A$104,A82)&gt;1,"Revisar: ID duplicado","Correcto"))))</f>
        <v/>
      </c>
    </row>
    <row r="83" ht="32" customHeight="1">
      <c r="A83" s="21" t="n"/>
      <c r="B83" s="22" t="n"/>
      <c r="C83" s="59" t="n"/>
      <c r="D83" s="22" t="n"/>
      <c r="E83" s="24" t="n"/>
      <c r="F83" s="24" t="n"/>
      <c r="G83" s="60" t="n"/>
      <c r="H83" s="61" t="n"/>
      <c r="I83" s="27" t="n"/>
      <c r="J83" s="27" t="n"/>
      <c r="K83" s="22" t="n"/>
      <c r="L83" s="62">
        <f>IF(COUNTA(A83:K83)=0,"",IF(OR(A83="",B83="",C83="",D83="",E83="",F83="",G83="",H83="",I83="",J83=""),"",IF(OR(G83&lt;=0,H83&lt;=0,H83&gt;24,I83&lt;1,J83&lt;0),"",H83*I83)))</f>
        <v/>
      </c>
      <c r="M83" s="63">
        <f>IF(L83="","",IFERROR(G83*L83*3600/8/1000,""))</f>
        <v/>
      </c>
      <c r="N83" s="64">
        <f>IF(M83="","",IFERROR(M83/1000*(1+Ajustes!$B$2),""))</f>
        <v/>
      </c>
      <c r="O83" s="31">
        <f>IF(L83="","",1+J83)</f>
        <v/>
      </c>
      <c r="P83" s="64">
        <f>IF(N83="","",IFERROR(N83*J83,""))</f>
        <v/>
      </c>
      <c r="Q83" s="64">
        <f>IF(N83="","",IFERROR(N83*O83,""))</f>
        <v/>
      </c>
      <c r="R83" s="32">
        <f>IF(COUNTA(A83:K83)=0,"",IF(OR(A83="",B83="",C83="",D83="",E83="",F83="",G83="",H83="",I83="",J83=""),"Revisar: faltan datos",IF(OR(G83&lt;=0,G83&gt;Ajustes!$B$7,H83&lt;=0,H83&gt;24,I83&lt;1,I83&gt;Ajustes!$B$8,J83&lt;0,J83&gt;Ajustes!$B$9),"Revisar: valor no válido",IF(COUNTIF($A$5:$A$104,A83)&gt;1,"Revisar: ID duplicado","Correcto"))))</f>
        <v/>
      </c>
    </row>
    <row r="84" ht="32" customHeight="1">
      <c r="A84" s="21" t="n"/>
      <c r="B84" s="22" t="n"/>
      <c r="C84" s="59" t="n"/>
      <c r="D84" s="22" t="n"/>
      <c r="E84" s="24" t="n"/>
      <c r="F84" s="24" t="n"/>
      <c r="G84" s="60" t="n"/>
      <c r="H84" s="61" t="n"/>
      <c r="I84" s="27" t="n"/>
      <c r="J84" s="27" t="n"/>
      <c r="K84" s="22" t="n"/>
      <c r="L84" s="62">
        <f>IF(COUNTA(A84:K84)=0,"",IF(OR(A84="",B84="",C84="",D84="",E84="",F84="",G84="",H84="",I84="",J84=""),"",IF(OR(G84&lt;=0,H84&lt;=0,H84&gt;24,I84&lt;1,J84&lt;0),"",H84*I84)))</f>
        <v/>
      </c>
      <c r="M84" s="63">
        <f>IF(L84="","",IFERROR(G84*L84*3600/8/1000,""))</f>
        <v/>
      </c>
      <c r="N84" s="64">
        <f>IF(M84="","",IFERROR(M84/1000*(1+Ajustes!$B$2),""))</f>
        <v/>
      </c>
      <c r="O84" s="31">
        <f>IF(L84="","",1+J84)</f>
        <v/>
      </c>
      <c r="P84" s="64">
        <f>IF(N84="","",IFERROR(N84*J84,""))</f>
        <v/>
      </c>
      <c r="Q84" s="64">
        <f>IF(N84="","",IFERROR(N84*O84,""))</f>
        <v/>
      </c>
      <c r="R84" s="32">
        <f>IF(COUNTA(A84:K84)=0,"",IF(OR(A84="",B84="",C84="",D84="",E84="",F84="",G84="",H84="",I84="",J84=""),"Revisar: faltan datos",IF(OR(G84&lt;=0,G84&gt;Ajustes!$B$7,H84&lt;=0,H84&gt;24,I84&lt;1,I84&gt;Ajustes!$B$8,J84&lt;0,J84&gt;Ajustes!$B$9),"Revisar: valor no válido",IF(COUNTIF($A$5:$A$104,A84)&gt;1,"Revisar: ID duplicado","Correcto"))))</f>
        <v/>
      </c>
    </row>
    <row r="85" ht="32" customHeight="1">
      <c r="A85" s="21" t="n"/>
      <c r="B85" s="22" t="n"/>
      <c r="C85" s="59" t="n"/>
      <c r="D85" s="22" t="n"/>
      <c r="E85" s="24" t="n"/>
      <c r="F85" s="24" t="n"/>
      <c r="G85" s="60" t="n"/>
      <c r="H85" s="61" t="n"/>
      <c r="I85" s="27" t="n"/>
      <c r="J85" s="27" t="n"/>
      <c r="K85" s="22" t="n"/>
      <c r="L85" s="62">
        <f>IF(COUNTA(A85:K85)=0,"",IF(OR(A85="",B85="",C85="",D85="",E85="",F85="",G85="",H85="",I85="",J85=""),"",IF(OR(G85&lt;=0,H85&lt;=0,H85&gt;24,I85&lt;1,J85&lt;0),"",H85*I85)))</f>
        <v/>
      </c>
      <c r="M85" s="63">
        <f>IF(L85="","",IFERROR(G85*L85*3600/8/1000,""))</f>
        <v/>
      </c>
      <c r="N85" s="64">
        <f>IF(M85="","",IFERROR(M85/1000*(1+Ajustes!$B$2),""))</f>
        <v/>
      </c>
      <c r="O85" s="31">
        <f>IF(L85="","",1+J85)</f>
        <v/>
      </c>
      <c r="P85" s="64">
        <f>IF(N85="","",IFERROR(N85*J85,""))</f>
        <v/>
      </c>
      <c r="Q85" s="64">
        <f>IF(N85="","",IFERROR(N85*O85,""))</f>
        <v/>
      </c>
      <c r="R85" s="32">
        <f>IF(COUNTA(A85:K85)=0,"",IF(OR(A85="",B85="",C85="",D85="",E85="",F85="",G85="",H85="",I85="",J85=""),"Revisar: faltan datos",IF(OR(G85&lt;=0,G85&gt;Ajustes!$B$7,H85&lt;=0,H85&gt;24,I85&lt;1,I85&gt;Ajustes!$B$8,J85&lt;0,J85&gt;Ajustes!$B$9),"Revisar: valor no válido",IF(COUNTIF($A$5:$A$104,A85)&gt;1,"Revisar: ID duplicado","Correcto"))))</f>
        <v/>
      </c>
    </row>
    <row r="86" ht="32" customHeight="1">
      <c r="A86" s="21" t="n"/>
      <c r="B86" s="22" t="n"/>
      <c r="C86" s="59" t="n"/>
      <c r="D86" s="22" t="n"/>
      <c r="E86" s="24" t="n"/>
      <c r="F86" s="24" t="n"/>
      <c r="G86" s="60" t="n"/>
      <c r="H86" s="61" t="n"/>
      <c r="I86" s="27" t="n"/>
      <c r="J86" s="27" t="n"/>
      <c r="K86" s="22" t="n"/>
      <c r="L86" s="62">
        <f>IF(COUNTA(A86:K86)=0,"",IF(OR(A86="",B86="",C86="",D86="",E86="",F86="",G86="",H86="",I86="",J86=""),"",IF(OR(G86&lt;=0,H86&lt;=0,H86&gt;24,I86&lt;1,J86&lt;0),"",H86*I86)))</f>
        <v/>
      </c>
      <c r="M86" s="63">
        <f>IF(L86="","",IFERROR(G86*L86*3600/8/1000,""))</f>
        <v/>
      </c>
      <c r="N86" s="64">
        <f>IF(M86="","",IFERROR(M86/1000*(1+Ajustes!$B$2),""))</f>
        <v/>
      </c>
      <c r="O86" s="31">
        <f>IF(L86="","",1+J86)</f>
        <v/>
      </c>
      <c r="P86" s="64">
        <f>IF(N86="","",IFERROR(N86*J86,""))</f>
        <v/>
      </c>
      <c r="Q86" s="64">
        <f>IF(N86="","",IFERROR(N86*O86,""))</f>
        <v/>
      </c>
      <c r="R86" s="32">
        <f>IF(COUNTA(A86:K86)=0,"",IF(OR(A86="",B86="",C86="",D86="",E86="",F86="",G86="",H86="",I86="",J86=""),"Revisar: faltan datos",IF(OR(G86&lt;=0,G86&gt;Ajustes!$B$7,H86&lt;=0,H86&gt;24,I86&lt;1,I86&gt;Ajustes!$B$8,J86&lt;0,J86&gt;Ajustes!$B$9),"Revisar: valor no válido",IF(COUNTIF($A$5:$A$104,A86)&gt;1,"Revisar: ID duplicado","Correcto"))))</f>
        <v/>
      </c>
    </row>
    <row r="87" ht="32" customHeight="1">
      <c r="A87" s="21" t="n"/>
      <c r="B87" s="22" t="n"/>
      <c r="C87" s="59" t="n"/>
      <c r="D87" s="22" t="n"/>
      <c r="E87" s="24" t="n"/>
      <c r="F87" s="24" t="n"/>
      <c r="G87" s="60" t="n"/>
      <c r="H87" s="61" t="n"/>
      <c r="I87" s="27" t="n"/>
      <c r="J87" s="27" t="n"/>
      <c r="K87" s="22" t="n"/>
      <c r="L87" s="62">
        <f>IF(COUNTA(A87:K87)=0,"",IF(OR(A87="",B87="",C87="",D87="",E87="",F87="",G87="",H87="",I87="",J87=""),"",IF(OR(G87&lt;=0,H87&lt;=0,H87&gt;24,I87&lt;1,J87&lt;0),"",H87*I87)))</f>
        <v/>
      </c>
      <c r="M87" s="63">
        <f>IF(L87="","",IFERROR(G87*L87*3600/8/1000,""))</f>
        <v/>
      </c>
      <c r="N87" s="64">
        <f>IF(M87="","",IFERROR(M87/1000*(1+Ajustes!$B$2),""))</f>
        <v/>
      </c>
      <c r="O87" s="31">
        <f>IF(L87="","",1+J87)</f>
        <v/>
      </c>
      <c r="P87" s="64">
        <f>IF(N87="","",IFERROR(N87*J87,""))</f>
        <v/>
      </c>
      <c r="Q87" s="64">
        <f>IF(N87="","",IFERROR(N87*O87,""))</f>
        <v/>
      </c>
      <c r="R87" s="32">
        <f>IF(COUNTA(A87:K87)=0,"",IF(OR(A87="",B87="",C87="",D87="",E87="",F87="",G87="",H87="",I87="",J87=""),"Revisar: faltan datos",IF(OR(G87&lt;=0,G87&gt;Ajustes!$B$7,H87&lt;=0,H87&gt;24,I87&lt;1,I87&gt;Ajustes!$B$8,J87&lt;0,J87&gt;Ajustes!$B$9),"Revisar: valor no válido",IF(COUNTIF($A$5:$A$104,A87)&gt;1,"Revisar: ID duplicado","Correcto"))))</f>
        <v/>
      </c>
    </row>
    <row r="88" ht="32" customHeight="1">
      <c r="A88" s="21" t="n"/>
      <c r="B88" s="22" t="n"/>
      <c r="C88" s="59" t="n"/>
      <c r="D88" s="22" t="n"/>
      <c r="E88" s="24" t="n"/>
      <c r="F88" s="24" t="n"/>
      <c r="G88" s="60" t="n"/>
      <c r="H88" s="61" t="n"/>
      <c r="I88" s="27" t="n"/>
      <c r="J88" s="27" t="n"/>
      <c r="K88" s="22" t="n"/>
      <c r="L88" s="62">
        <f>IF(COUNTA(A88:K88)=0,"",IF(OR(A88="",B88="",C88="",D88="",E88="",F88="",G88="",H88="",I88="",J88=""),"",IF(OR(G88&lt;=0,H88&lt;=0,H88&gt;24,I88&lt;1,J88&lt;0),"",H88*I88)))</f>
        <v/>
      </c>
      <c r="M88" s="63">
        <f>IF(L88="","",IFERROR(G88*L88*3600/8/1000,""))</f>
        <v/>
      </c>
      <c r="N88" s="64">
        <f>IF(M88="","",IFERROR(M88/1000*(1+Ajustes!$B$2),""))</f>
        <v/>
      </c>
      <c r="O88" s="31">
        <f>IF(L88="","",1+J88)</f>
        <v/>
      </c>
      <c r="P88" s="64">
        <f>IF(N88="","",IFERROR(N88*J88,""))</f>
        <v/>
      </c>
      <c r="Q88" s="64">
        <f>IF(N88="","",IFERROR(N88*O88,""))</f>
        <v/>
      </c>
      <c r="R88" s="32">
        <f>IF(COUNTA(A88:K88)=0,"",IF(OR(A88="",B88="",C88="",D88="",E88="",F88="",G88="",H88="",I88="",J88=""),"Revisar: faltan datos",IF(OR(G88&lt;=0,G88&gt;Ajustes!$B$7,H88&lt;=0,H88&gt;24,I88&lt;1,I88&gt;Ajustes!$B$8,J88&lt;0,J88&gt;Ajustes!$B$9),"Revisar: valor no válido",IF(COUNTIF($A$5:$A$104,A88)&gt;1,"Revisar: ID duplicado","Correcto"))))</f>
        <v/>
      </c>
    </row>
    <row r="89" ht="32" customHeight="1">
      <c r="A89" s="21" t="n"/>
      <c r="B89" s="22" t="n"/>
      <c r="C89" s="59" t="n"/>
      <c r="D89" s="22" t="n"/>
      <c r="E89" s="24" t="n"/>
      <c r="F89" s="24" t="n"/>
      <c r="G89" s="60" t="n"/>
      <c r="H89" s="61" t="n"/>
      <c r="I89" s="27" t="n"/>
      <c r="J89" s="27" t="n"/>
      <c r="K89" s="22" t="n"/>
      <c r="L89" s="62">
        <f>IF(COUNTA(A89:K89)=0,"",IF(OR(A89="",B89="",C89="",D89="",E89="",F89="",G89="",H89="",I89="",J89=""),"",IF(OR(G89&lt;=0,H89&lt;=0,H89&gt;24,I89&lt;1,J89&lt;0),"",H89*I89)))</f>
        <v/>
      </c>
      <c r="M89" s="63">
        <f>IF(L89="","",IFERROR(G89*L89*3600/8/1000,""))</f>
        <v/>
      </c>
      <c r="N89" s="64">
        <f>IF(M89="","",IFERROR(M89/1000*(1+Ajustes!$B$2),""))</f>
        <v/>
      </c>
      <c r="O89" s="31">
        <f>IF(L89="","",1+J89)</f>
        <v/>
      </c>
      <c r="P89" s="64">
        <f>IF(N89="","",IFERROR(N89*J89,""))</f>
        <v/>
      </c>
      <c r="Q89" s="64">
        <f>IF(N89="","",IFERROR(N89*O89,""))</f>
        <v/>
      </c>
      <c r="R89" s="32">
        <f>IF(COUNTA(A89:K89)=0,"",IF(OR(A89="",B89="",C89="",D89="",E89="",F89="",G89="",H89="",I89="",J89=""),"Revisar: faltan datos",IF(OR(G89&lt;=0,G89&gt;Ajustes!$B$7,H89&lt;=0,H89&gt;24,I89&lt;1,I89&gt;Ajustes!$B$8,J89&lt;0,J89&gt;Ajustes!$B$9),"Revisar: valor no válido",IF(COUNTIF($A$5:$A$104,A89)&gt;1,"Revisar: ID duplicado","Correcto"))))</f>
        <v/>
      </c>
    </row>
    <row r="90" ht="32" customHeight="1">
      <c r="A90" s="21" t="n"/>
      <c r="B90" s="22" t="n"/>
      <c r="C90" s="59" t="n"/>
      <c r="D90" s="22" t="n"/>
      <c r="E90" s="24" t="n"/>
      <c r="F90" s="24" t="n"/>
      <c r="G90" s="60" t="n"/>
      <c r="H90" s="61" t="n"/>
      <c r="I90" s="27" t="n"/>
      <c r="J90" s="27" t="n"/>
      <c r="K90" s="22" t="n"/>
      <c r="L90" s="62">
        <f>IF(COUNTA(A90:K90)=0,"",IF(OR(A90="",B90="",C90="",D90="",E90="",F90="",G90="",H90="",I90="",J90=""),"",IF(OR(G90&lt;=0,H90&lt;=0,H90&gt;24,I90&lt;1,J90&lt;0),"",H90*I90)))</f>
        <v/>
      </c>
      <c r="M90" s="63">
        <f>IF(L90="","",IFERROR(G90*L90*3600/8/1000,""))</f>
        <v/>
      </c>
      <c r="N90" s="64">
        <f>IF(M90="","",IFERROR(M90/1000*(1+Ajustes!$B$2),""))</f>
        <v/>
      </c>
      <c r="O90" s="31">
        <f>IF(L90="","",1+J90)</f>
        <v/>
      </c>
      <c r="P90" s="64">
        <f>IF(N90="","",IFERROR(N90*J90,""))</f>
        <v/>
      </c>
      <c r="Q90" s="64">
        <f>IF(N90="","",IFERROR(N90*O90,""))</f>
        <v/>
      </c>
      <c r="R90" s="32">
        <f>IF(COUNTA(A90:K90)=0,"",IF(OR(A90="",B90="",C90="",D90="",E90="",F90="",G90="",H90="",I90="",J90=""),"Revisar: faltan datos",IF(OR(G90&lt;=0,G90&gt;Ajustes!$B$7,H90&lt;=0,H90&gt;24,I90&lt;1,I90&gt;Ajustes!$B$8,J90&lt;0,J90&gt;Ajustes!$B$9),"Revisar: valor no válido",IF(COUNTIF($A$5:$A$104,A90)&gt;1,"Revisar: ID duplicado","Correcto"))))</f>
        <v/>
      </c>
    </row>
    <row r="91" ht="32" customHeight="1">
      <c r="A91" s="21" t="n"/>
      <c r="B91" s="22" t="n"/>
      <c r="C91" s="59" t="n"/>
      <c r="D91" s="22" t="n"/>
      <c r="E91" s="24" t="n"/>
      <c r="F91" s="24" t="n"/>
      <c r="G91" s="60" t="n"/>
      <c r="H91" s="61" t="n"/>
      <c r="I91" s="27" t="n"/>
      <c r="J91" s="27" t="n"/>
      <c r="K91" s="22" t="n"/>
      <c r="L91" s="62">
        <f>IF(COUNTA(A91:K91)=0,"",IF(OR(A91="",B91="",C91="",D91="",E91="",F91="",G91="",H91="",I91="",J91=""),"",IF(OR(G91&lt;=0,H91&lt;=0,H91&gt;24,I91&lt;1,J91&lt;0),"",H91*I91)))</f>
        <v/>
      </c>
      <c r="M91" s="63">
        <f>IF(L91="","",IFERROR(G91*L91*3600/8/1000,""))</f>
        <v/>
      </c>
      <c r="N91" s="64">
        <f>IF(M91="","",IFERROR(M91/1000*(1+Ajustes!$B$2),""))</f>
        <v/>
      </c>
      <c r="O91" s="31">
        <f>IF(L91="","",1+J91)</f>
        <v/>
      </c>
      <c r="P91" s="64">
        <f>IF(N91="","",IFERROR(N91*J91,""))</f>
        <v/>
      </c>
      <c r="Q91" s="64">
        <f>IF(N91="","",IFERROR(N91*O91,""))</f>
        <v/>
      </c>
      <c r="R91" s="32">
        <f>IF(COUNTA(A91:K91)=0,"",IF(OR(A91="",B91="",C91="",D91="",E91="",F91="",G91="",H91="",I91="",J91=""),"Revisar: faltan datos",IF(OR(G91&lt;=0,G91&gt;Ajustes!$B$7,H91&lt;=0,H91&gt;24,I91&lt;1,I91&gt;Ajustes!$B$8,J91&lt;0,J91&gt;Ajustes!$B$9),"Revisar: valor no válido",IF(COUNTIF($A$5:$A$104,A91)&gt;1,"Revisar: ID duplicado","Correcto"))))</f>
        <v/>
      </c>
    </row>
    <row r="92" ht="32" customHeight="1">
      <c r="A92" s="21" t="n"/>
      <c r="B92" s="22" t="n"/>
      <c r="C92" s="59" t="n"/>
      <c r="D92" s="22" t="n"/>
      <c r="E92" s="24" t="n"/>
      <c r="F92" s="24" t="n"/>
      <c r="G92" s="60" t="n"/>
      <c r="H92" s="61" t="n"/>
      <c r="I92" s="27" t="n"/>
      <c r="J92" s="27" t="n"/>
      <c r="K92" s="22" t="n"/>
      <c r="L92" s="62">
        <f>IF(COUNTA(A92:K92)=0,"",IF(OR(A92="",B92="",C92="",D92="",E92="",F92="",G92="",H92="",I92="",J92=""),"",IF(OR(G92&lt;=0,H92&lt;=0,H92&gt;24,I92&lt;1,J92&lt;0),"",H92*I92)))</f>
        <v/>
      </c>
      <c r="M92" s="63">
        <f>IF(L92="","",IFERROR(G92*L92*3600/8/1000,""))</f>
        <v/>
      </c>
      <c r="N92" s="64">
        <f>IF(M92="","",IFERROR(M92/1000*(1+Ajustes!$B$2),""))</f>
        <v/>
      </c>
      <c r="O92" s="31">
        <f>IF(L92="","",1+J92)</f>
        <v/>
      </c>
      <c r="P92" s="64">
        <f>IF(N92="","",IFERROR(N92*J92,""))</f>
        <v/>
      </c>
      <c r="Q92" s="64">
        <f>IF(N92="","",IFERROR(N92*O92,""))</f>
        <v/>
      </c>
      <c r="R92" s="32">
        <f>IF(COUNTA(A92:K92)=0,"",IF(OR(A92="",B92="",C92="",D92="",E92="",F92="",G92="",H92="",I92="",J92=""),"Revisar: faltan datos",IF(OR(G92&lt;=0,G92&gt;Ajustes!$B$7,H92&lt;=0,H92&gt;24,I92&lt;1,I92&gt;Ajustes!$B$8,J92&lt;0,J92&gt;Ajustes!$B$9),"Revisar: valor no válido",IF(COUNTIF($A$5:$A$104,A92)&gt;1,"Revisar: ID duplicado","Correcto"))))</f>
        <v/>
      </c>
    </row>
    <row r="93" ht="32" customHeight="1">
      <c r="A93" s="21" t="n"/>
      <c r="B93" s="22" t="n"/>
      <c r="C93" s="59" t="n"/>
      <c r="D93" s="22" t="n"/>
      <c r="E93" s="24" t="n"/>
      <c r="F93" s="24" t="n"/>
      <c r="G93" s="60" t="n"/>
      <c r="H93" s="61" t="n"/>
      <c r="I93" s="27" t="n"/>
      <c r="J93" s="27" t="n"/>
      <c r="K93" s="22" t="n"/>
      <c r="L93" s="62">
        <f>IF(COUNTA(A93:K93)=0,"",IF(OR(A93="",B93="",C93="",D93="",E93="",F93="",G93="",H93="",I93="",J93=""),"",IF(OR(G93&lt;=0,H93&lt;=0,H93&gt;24,I93&lt;1,J93&lt;0),"",H93*I93)))</f>
        <v/>
      </c>
      <c r="M93" s="63">
        <f>IF(L93="","",IFERROR(G93*L93*3600/8/1000,""))</f>
        <v/>
      </c>
      <c r="N93" s="64">
        <f>IF(M93="","",IFERROR(M93/1000*(1+Ajustes!$B$2),""))</f>
        <v/>
      </c>
      <c r="O93" s="31">
        <f>IF(L93="","",1+J93)</f>
        <v/>
      </c>
      <c r="P93" s="64">
        <f>IF(N93="","",IFERROR(N93*J93,""))</f>
        <v/>
      </c>
      <c r="Q93" s="64">
        <f>IF(N93="","",IFERROR(N93*O93,""))</f>
        <v/>
      </c>
      <c r="R93" s="32">
        <f>IF(COUNTA(A93:K93)=0,"",IF(OR(A93="",B93="",C93="",D93="",E93="",F93="",G93="",H93="",I93="",J93=""),"Revisar: faltan datos",IF(OR(G93&lt;=0,G93&gt;Ajustes!$B$7,H93&lt;=0,H93&gt;24,I93&lt;1,I93&gt;Ajustes!$B$8,J93&lt;0,J93&gt;Ajustes!$B$9),"Revisar: valor no válido",IF(COUNTIF($A$5:$A$104,A93)&gt;1,"Revisar: ID duplicado","Correcto"))))</f>
        <v/>
      </c>
    </row>
    <row r="94" ht="32" customHeight="1">
      <c r="A94" s="21" t="n"/>
      <c r="B94" s="22" t="n"/>
      <c r="C94" s="59" t="n"/>
      <c r="D94" s="22" t="n"/>
      <c r="E94" s="24" t="n"/>
      <c r="F94" s="24" t="n"/>
      <c r="G94" s="60" t="n"/>
      <c r="H94" s="61" t="n"/>
      <c r="I94" s="27" t="n"/>
      <c r="J94" s="27" t="n"/>
      <c r="K94" s="22" t="n"/>
      <c r="L94" s="62">
        <f>IF(COUNTA(A94:K94)=0,"",IF(OR(A94="",B94="",C94="",D94="",E94="",F94="",G94="",H94="",I94="",J94=""),"",IF(OR(G94&lt;=0,H94&lt;=0,H94&gt;24,I94&lt;1,J94&lt;0),"",H94*I94)))</f>
        <v/>
      </c>
      <c r="M94" s="63">
        <f>IF(L94="","",IFERROR(G94*L94*3600/8/1000,""))</f>
        <v/>
      </c>
      <c r="N94" s="64">
        <f>IF(M94="","",IFERROR(M94/1000*(1+Ajustes!$B$2),""))</f>
        <v/>
      </c>
      <c r="O94" s="31">
        <f>IF(L94="","",1+J94)</f>
        <v/>
      </c>
      <c r="P94" s="64">
        <f>IF(N94="","",IFERROR(N94*J94,""))</f>
        <v/>
      </c>
      <c r="Q94" s="64">
        <f>IF(N94="","",IFERROR(N94*O94,""))</f>
        <v/>
      </c>
      <c r="R94" s="32">
        <f>IF(COUNTA(A94:K94)=0,"",IF(OR(A94="",B94="",C94="",D94="",E94="",F94="",G94="",H94="",I94="",J94=""),"Revisar: faltan datos",IF(OR(G94&lt;=0,G94&gt;Ajustes!$B$7,H94&lt;=0,H94&gt;24,I94&lt;1,I94&gt;Ajustes!$B$8,J94&lt;0,J94&gt;Ajustes!$B$9),"Revisar: valor no válido",IF(COUNTIF($A$5:$A$104,A94)&gt;1,"Revisar: ID duplicado","Correcto"))))</f>
        <v/>
      </c>
    </row>
    <row r="95" ht="32" customHeight="1">
      <c r="A95" s="21" t="n"/>
      <c r="B95" s="22" t="n"/>
      <c r="C95" s="59" t="n"/>
      <c r="D95" s="22" t="n"/>
      <c r="E95" s="24" t="n"/>
      <c r="F95" s="24" t="n"/>
      <c r="G95" s="60" t="n"/>
      <c r="H95" s="61" t="n"/>
      <c r="I95" s="27" t="n"/>
      <c r="J95" s="27" t="n"/>
      <c r="K95" s="22" t="n"/>
      <c r="L95" s="62">
        <f>IF(COUNTA(A95:K95)=0,"",IF(OR(A95="",B95="",C95="",D95="",E95="",F95="",G95="",H95="",I95="",J95=""),"",IF(OR(G95&lt;=0,H95&lt;=0,H95&gt;24,I95&lt;1,J95&lt;0),"",H95*I95)))</f>
        <v/>
      </c>
      <c r="M95" s="63">
        <f>IF(L95="","",IFERROR(G95*L95*3600/8/1000,""))</f>
        <v/>
      </c>
      <c r="N95" s="64">
        <f>IF(M95="","",IFERROR(M95/1000*(1+Ajustes!$B$2),""))</f>
        <v/>
      </c>
      <c r="O95" s="31">
        <f>IF(L95="","",1+J95)</f>
        <v/>
      </c>
      <c r="P95" s="64">
        <f>IF(N95="","",IFERROR(N95*J95,""))</f>
        <v/>
      </c>
      <c r="Q95" s="64">
        <f>IF(N95="","",IFERROR(N95*O95,""))</f>
        <v/>
      </c>
      <c r="R95" s="32">
        <f>IF(COUNTA(A95:K95)=0,"",IF(OR(A95="",B95="",C95="",D95="",E95="",F95="",G95="",H95="",I95="",J95=""),"Revisar: faltan datos",IF(OR(G95&lt;=0,G95&gt;Ajustes!$B$7,H95&lt;=0,H95&gt;24,I95&lt;1,I95&gt;Ajustes!$B$8,J95&lt;0,J95&gt;Ajustes!$B$9),"Revisar: valor no válido",IF(COUNTIF($A$5:$A$104,A95)&gt;1,"Revisar: ID duplicado","Correcto"))))</f>
        <v/>
      </c>
    </row>
    <row r="96" ht="32" customHeight="1">
      <c r="A96" s="21" t="n"/>
      <c r="B96" s="22" t="n"/>
      <c r="C96" s="59" t="n"/>
      <c r="D96" s="22" t="n"/>
      <c r="E96" s="24" t="n"/>
      <c r="F96" s="24" t="n"/>
      <c r="G96" s="60" t="n"/>
      <c r="H96" s="61" t="n"/>
      <c r="I96" s="27" t="n"/>
      <c r="J96" s="27" t="n"/>
      <c r="K96" s="22" t="n"/>
      <c r="L96" s="62">
        <f>IF(COUNTA(A96:K96)=0,"",IF(OR(A96="",B96="",C96="",D96="",E96="",F96="",G96="",H96="",I96="",J96=""),"",IF(OR(G96&lt;=0,H96&lt;=0,H96&gt;24,I96&lt;1,J96&lt;0),"",H96*I96)))</f>
        <v/>
      </c>
      <c r="M96" s="63">
        <f>IF(L96="","",IFERROR(G96*L96*3600/8/1000,""))</f>
        <v/>
      </c>
      <c r="N96" s="64">
        <f>IF(M96="","",IFERROR(M96/1000*(1+Ajustes!$B$2),""))</f>
        <v/>
      </c>
      <c r="O96" s="31">
        <f>IF(L96="","",1+J96)</f>
        <v/>
      </c>
      <c r="P96" s="64">
        <f>IF(N96="","",IFERROR(N96*J96,""))</f>
        <v/>
      </c>
      <c r="Q96" s="64">
        <f>IF(N96="","",IFERROR(N96*O96,""))</f>
        <v/>
      </c>
      <c r="R96" s="32">
        <f>IF(COUNTA(A96:K96)=0,"",IF(OR(A96="",B96="",C96="",D96="",E96="",F96="",G96="",H96="",I96="",J96=""),"Revisar: faltan datos",IF(OR(G96&lt;=0,G96&gt;Ajustes!$B$7,H96&lt;=0,H96&gt;24,I96&lt;1,I96&gt;Ajustes!$B$8,J96&lt;0,J96&gt;Ajustes!$B$9),"Revisar: valor no válido",IF(COUNTIF($A$5:$A$104,A96)&gt;1,"Revisar: ID duplicado","Correcto"))))</f>
        <v/>
      </c>
    </row>
    <row r="97" ht="32" customHeight="1">
      <c r="A97" s="21" t="n"/>
      <c r="B97" s="22" t="n"/>
      <c r="C97" s="59" t="n"/>
      <c r="D97" s="22" t="n"/>
      <c r="E97" s="24" t="n"/>
      <c r="F97" s="24" t="n"/>
      <c r="G97" s="60" t="n"/>
      <c r="H97" s="61" t="n"/>
      <c r="I97" s="27" t="n"/>
      <c r="J97" s="27" t="n"/>
      <c r="K97" s="22" t="n"/>
      <c r="L97" s="62">
        <f>IF(COUNTA(A97:K97)=0,"",IF(OR(A97="",B97="",C97="",D97="",E97="",F97="",G97="",H97="",I97="",J97=""),"",IF(OR(G97&lt;=0,H97&lt;=0,H97&gt;24,I97&lt;1,J97&lt;0),"",H97*I97)))</f>
        <v/>
      </c>
      <c r="M97" s="63">
        <f>IF(L97="","",IFERROR(G97*L97*3600/8/1000,""))</f>
        <v/>
      </c>
      <c r="N97" s="64">
        <f>IF(M97="","",IFERROR(M97/1000*(1+Ajustes!$B$2),""))</f>
        <v/>
      </c>
      <c r="O97" s="31">
        <f>IF(L97="","",1+J97)</f>
        <v/>
      </c>
      <c r="P97" s="64">
        <f>IF(N97="","",IFERROR(N97*J97,""))</f>
        <v/>
      </c>
      <c r="Q97" s="64">
        <f>IF(N97="","",IFERROR(N97*O97,""))</f>
        <v/>
      </c>
      <c r="R97" s="32">
        <f>IF(COUNTA(A97:K97)=0,"",IF(OR(A97="",B97="",C97="",D97="",E97="",F97="",G97="",H97="",I97="",J97=""),"Revisar: faltan datos",IF(OR(G97&lt;=0,G97&gt;Ajustes!$B$7,H97&lt;=0,H97&gt;24,I97&lt;1,I97&gt;Ajustes!$B$8,J97&lt;0,J97&gt;Ajustes!$B$9),"Revisar: valor no válido",IF(COUNTIF($A$5:$A$104,A97)&gt;1,"Revisar: ID duplicado","Correcto"))))</f>
        <v/>
      </c>
    </row>
    <row r="98" ht="32" customHeight="1">
      <c r="A98" s="21" t="n"/>
      <c r="B98" s="22" t="n"/>
      <c r="C98" s="59" t="n"/>
      <c r="D98" s="22" t="n"/>
      <c r="E98" s="24" t="n"/>
      <c r="F98" s="24" t="n"/>
      <c r="G98" s="60" t="n"/>
      <c r="H98" s="61" t="n"/>
      <c r="I98" s="27" t="n"/>
      <c r="J98" s="27" t="n"/>
      <c r="K98" s="22" t="n"/>
      <c r="L98" s="62">
        <f>IF(COUNTA(A98:K98)=0,"",IF(OR(A98="",B98="",C98="",D98="",E98="",F98="",G98="",H98="",I98="",J98=""),"",IF(OR(G98&lt;=0,H98&lt;=0,H98&gt;24,I98&lt;1,J98&lt;0),"",H98*I98)))</f>
        <v/>
      </c>
      <c r="M98" s="63">
        <f>IF(L98="","",IFERROR(G98*L98*3600/8/1000,""))</f>
        <v/>
      </c>
      <c r="N98" s="64">
        <f>IF(M98="","",IFERROR(M98/1000*(1+Ajustes!$B$2),""))</f>
        <v/>
      </c>
      <c r="O98" s="31">
        <f>IF(L98="","",1+J98)</f>
        <v/>
      </c>
      <c r="P98" s="64">
        <f>IF(N98="","",IFERROR(N98*J98,""))</f>
        <v/>
      </c>
      <c r="Q98" s="64">
        <f>IF(N98="","",IFERROR(N98*O98,""))</f>
        <v/>
      </c>
      <c r="R98" s="32">
        <f>IF(COUNTA(A98:K98)=0,"",IF(OR(A98="",B98="",C98="",D98="",E98="",F98="",G98="",H98="",I98="",J98=""),"Revisar: faltan datos",IF(OR(G98&lt;=0,G98&gt;Ajustes!$B$7,H98&lt;=0,H98&gt;24,I98&lt;1,I98&gt;Ajustes!$B$8,J98&lt;0,J98&gt;Ajustes!$B$9),"Revisar: valor no válido",IF(COUNTIF($A$5:$A$104,A98)&gt;1,"Revisar: ID duplicado","Correcto"))))</f>
        <v/>
      </c>
    </row>
    <row r="99" ht="32" customHeight="1">
      <c r="A99" s="21" t="n"/>
      <c r="B99" s="22" t="n"/>
      <c r="C99" s="59" t="n"/>
      <c r="D99" s="22" t="n"/>
      <c r="E99" s="24" t="n"/>
      <c r="F99" s="24" t="n"/>
      <c r="G99" s="60" t="n"/>
      <c r="H99" s="61" t="n"/>
      <c r="I99" s="27" t="n"/>
      <c r="J99" s="27" t="n"/>
      <c r="K99" s="22" t="n"/>
      <c r="L99" s="62">
        <f>IF(COUNTA(A99:K99)=0,"",IF(OR(A99="",B99="",C99="",D99="",E99="",F99="",G99="",H99="",I99="",J99=""),"",IF(OR(G99&lt;=0,H99&lt;=0,H99&gt;24,I99&lt;1,J99&lt;0),"",H99*I99)))</f>
        <v/>
      </c>
      <c r="M99" s="63">
        <f>IF(L99="","",IFERROR(G99*L99*3600/8/1000,""))</f>
        <v/>
      </c>
      <c r="N99" s="64">
        <f>IF(M99="","",IFERROR(M99/1000*(1+Ajustes!$B$2),""))</f>
        <v/>
      </c>
      <c r="O99" s="31">
        <f>IF(L99="","",1+J99)</f>
        <v/>
      </c>
      <c r="P99" s="64">
        <f>IF(N99="","",IFERROR(N99*J99,""))</f>
        <v/>
      </c>
      <c r="Q99" s="64">
        <f>IF(N99="","",IFERROR(N99*O99,""))</f>
        <v/>
      </c>
      <c r="R99" s="32">
        <f>IF(COUNTA(A99:K99)=0,"",IF(OR(A99="",B99="",C99="",D99="",E99="",F99="",G99="",H99="",I99="",J99=""),"Revisar: faltan datos",IF(OR(G99&lt;=0,G99&gt;Ajustes!$B$7,H99&lt;=0,H99&gt;24,I99&lt;1,I99&gt;Ajustes!$B$8,J99&lt;0,J99&gt;Ajustes!$B$9),"Revisar: valor no válido",IF(COUNTIF($A$5:$A$104,A99)&gt;1,"Revisar: ID duplicado","Correcto"))))</f>
        <v/>
      </c>
    </row>
    <row r="100" ht="32" customHeight="1">
      <c r="A100" s="21" t="n"/>
      <c r="B100" s="22" t="n"/>
      <c r="C100" s="59" t="n"/>
      <c r="D100" s="22" t="n"/>
      <c r="E100" s="24" t="n"/>
      <c r="F100" s="24" t="n"/>
      <c r="G100" s="60" t="n"/>
      <c r="H100" s="61" t="n"/>
      <c r="I100" s="27" t="n"/>
      <c r="J100" s="27" t="n"/>
      <c r="K100" s="22" t="n"/>
      <c r="L100" s="62">
        <f>IF(COUNTA(A100:K100)=0,"",IF(OR(A100="",B100="",C100="",D100="",E100="",F100="",G100="",H100="",I100="",J100=""),"",IF(OR(G100&lt;=0,H100&lt;=0,H100&gt;24,I100&lt;1,J100&lt;0),"",H100*I100)))</f>
        <v/>
      </c>
      <c r="M100" s="63">
        <f>IF(L100="","",IFERROR(G100*L100*3600/8/1000,""))</f>
        <v/>
      </c>
      <c r="N100" s="64">
        <f>IF(M100="","",IFERROR(M100/1000*(1+Ajustes!$B$2),""))</f>
        <v/>
      </c>
      <c r="O100" s="31">
        <f>IF(L100="","",1+J100)</f>
        <v/>
      </c>
      <c r="P100" s="64">
        <f>IF(N100="","",IFERROR(N100*J100,""))</f>
        <v/>
      </c>
      <c r="Q100" s="64">
        <f>IF(N100="","",IFERROR(N100*O100,""))</f>
        <v/>
      </c>
      <c r="R100" s="32">
        <f>IF(COUNTA(A100:K100)=0,"",IF(OR(A100="",B100="",C100="",D100="",E100="",F100="",G100="",H100="",I100="",J100=""),"Revisar: faltan datos",IF(OR(G100&lt;=0,G100&gt;Ajustes!$B$7,H100&lt;=0,H100&gt;24,I100&lt;1,I100&gt;Ajustes!$B$8,J100&lt;0,J100&gt;Ajustes!$B$9),"Revisar: valor no válido",IF(COUNTIF($A$5:$A$104,A100)&gt;1,"Revisar: ID duplicado","Correcto"))))</f>
        <v/>
      </c>
    </row>
    <row r="101" ht="32" customHeight="1">
      <c r="A101" s="21" t="n"/>
      <c r="B101" s="22" t="n"/>
      <c r="C101" s="59" t="n"/>
      <c r="D101" s="22" t="n"/>
      <c r="E101" s="24" t="n"/>
      <c r="F101" s="24" t="n"/>
      <c r="G101" s="60" t="n"/>
      <c r="H101" s="61" t="n"/>
      <c r="I101" s="27" t="n"/>
      <c r="J101" s="27" t="n"/>
      <c r="K101" s="22" t="n"/>
      <c r="L101" s="62">
        <f>IF(COUNTA(A101:K101)=0,"",IF(OR(A101="",B101="",C101="",D101="",E101="",F101="",G101="",H101="",I101="",J101=""),"",IF(OR(G101&lt;=0,H101&lt;=0,H101&gt;24,I101&lt;1,J101&lt;0),"",H101*I101)))</f>
        <v/>
      </c>
      <c r="M101" s="63">
        <f>IF(L101="","",IFERROR(G101*L101*3600/8/1000,""))</f>
        <v/>
      </c>
      <c r="N101" s="64">
        <f>IF(M101="","",IFERROR(M101/1000*(1+Ajustes!$B$2),""))</f>
        <v/>
      </c>
      <c r="O101" s="31">
        <f>IF(L101="","",1+J101)</f>
        <v/>
      </c>
      <c r="P101" s="64">
        <f>IF(N101="","",IFERROR(N101*J101,""))</f>
        <v/>
      </c>
      <c r="Q101" s="64">
        <f>IF(N101="","",IFERROR(N101*O101,""))</f>
        <v/>
      </c>
      <c r="R101" s="32">
        <f>IF(COUNTA(A101:K101)=0,"",IF(OR(A101="",B101="",C101="",D101="",E101="",F101="",G101="",H101="",I101="",J101=""),"Revisar: faltan datos",IF(OR(G101&lt;=0,G101&gt;Ajustes!$B$7,H101&lt;=0,H101&gt;24,I101&lt;1,I101&gt;Ajustes!$B$8,J101&lt;0,J101&gt;Ajustes!$B$9),"Revisar: valor no válido",IF(COUNTIF($A$5:$A$104,A101)&gt;1,"Revisar: ID duplicado","Correcto"))))</f>
        <v/>
      </c>
    </row>
    <row r="102" ht="32" customHeight="1">
      <c r="A102" s="21" t="n"/>
      <c r="B102" s="22" t="n"/>
      <c r="C102" s="59" t="n"/>
      <c r="D102" s="22" t="n"/>
      <c r="E102" s="24" t="n"/>
      <c r="F102" s="24" t="n"/>
      <c r="G102" s="60" t="n"/>
      <c r="H102" s="61" t="n"/>
      <c r="I102" s="27" t="n"/>
      <c r="J102" s="27" t="n"/>
      <c r="K102" s="22" t="n"/>
      <c r="L102" s="62">
        <f>IF(COUNTA(A102:K102)=0,"",IF(OR(A102="",B102="",C102="",D102="",E102="",F102="",G102="",H102="",I102="",J102=""),"",IF(OR(G102&lt;=0,H102&lt;=0,H102&gt;24,I102&lt;1,J102&lt;0),"",H102*I102)))</f>
        <v/>
      </c>
      <c r="M102" s="63">
        <f>IF(L102="","",IFERROR(G102*L102*3600/8/1000,""))</f>
        <v/>
      </c>
      <c r="N102" s="64">
        <f>IF(M102="","",IFERROR(M102/1000*(1+Ajustes!$B$2),""))</f>
        <v/>
      </c>
      <c r="O102" s="31">
        <f>IF(L102="","",1+J102)</f>
        <v/>
      </c>
      <c r="P102" s="64">
        <f>IF(N102="","",IFERROR(N102*J102,""))</f>
        <v/>
      </c>
      <c r="Q102" s="64">
        <f>IF(N102="","",IFERROR(N102*O102,""))</f>
        <v/>
      </c>
      <c r="R102" s="32">
        <f>IF(COUNTA(A102:K102)=0,"",IF(OR(A102="",B102="",C102="",D102="",E102="",F102="",G102="",H102="",I102="",J102=""),"Revisar: faltan datos",IF(OR(G102&lt;=0,G102&gt;Ajustes!$B$7,H102&lt;=0,H102&gt;24,I102&lt;1,I102&gt;Ajustes!$B$8,J102&lt;0,J102&gt;Ajustes!$B$9),"Revisar: valor no válido",IF(COUNTIF($A$5:$A$104,A102)&gt;1,"Revisar: ID duplicado","Correcto"))))</f>
        <v/>
      </c>
    </row>
    <row r="103" ht="32" customHeight="1">
      <c r="A103" s="21" t="n"/>
      <c r="B103" s="22" t="n"/>
      <c r="C103" s="59" t="n"/>
      <c r="D103" s="22" t="n"/>
      <c r="E103" s="24" t="n"/>
      <c r="F103" s="24" t="n"/>
      <c r="G103" s="60" t="n"/>
      <c r="H103" s="61" t="n"/>
      <c r="I103" s="27" t="n"/>
      <c r="J103" s="27" t="n"/>
      <c r="K103" s="22" t="n"/>
      <c r="L103" s="62">
        <f>IF(COUNTA(A103:K103)=0,"",IF(OR(A103="",B103="",C103="",D103="",E103="",F103="",G103="",H103="",I103="",J103=""),"",IF(OR(G103&lt;=0,H103&lt;=0,H103&gt;24,I103&lt;1,J103&lt;0),"",H103*I103)))</f>
        <v/>
      </c>
      <c r="M103" s="63">
        <f>IF(L103="","",IFERROR(G103*L103*3600/8/1000,""))</f>
        <v/>
      </c>
      <c r="N103" s="64">
        <f>IF(M103="","",IFERROR(M103/1000*(1+Ajustes!$B$2),""))</f>
        <v/>
      </c>
      <c r="O103" s="31">
        <f>IF(L103="","",1+J103)</f>
        <v/>
      </c>
      <c r="P103" s="64">
        <f>IF(N103="","",IFERROR(N103*J103,""))</f>
        <v/>
      </c>
      <c r="Q103" s="64">
        <f>IF(N103="","",IFERROR(N103*O103,""))</f>
        <v/>
      </c>
      <c r="R103" s="32">
        <f>IF(COUNTA(A103:K103)=0,"",IF(OR(A103="",B103="",C103="",D103="",E103="",F103="",G103="",H103="",I103="",J103=""),"Revisar: faltan datos",IF(OR(G103&lt;=0,G103&gt;Ajustes!$B$7,H103&lt;=0,H103&gt;24,I103&lt;1,I103&gt;Ajustes!$B$8,J103&lt;0,J103&gt;Ajustes!$B$9),"Revisar: valor no válido",IF(COUNTIF($A$5:$A$104,A103)&gt;1,"Revisar: ID duplicado","Correcto"))))</f>
        <v/>
      </c>
    </row>
    <row r="104" ht="32" customHeight="1">
      <c r="A104" s="21" t="n"/>
      <c r="B104" s="22" t="n"/>
      <c r="C104" s="59" t="n"/>
      <c r="D104" s="22" t="n"/>
      <c r="E104" s="24" t="n"/>
      <c r="F104" s="24" t="n"/>
      <c r="G104" s="60" t="n"/>
      <c r="H104" s="61" t="n"/>
      <c r="I104" s="27" t="n"/>
      <c r="J104" s="27" t="n"/>
      <c r="K104" s="22" t="n"/>
      <c r="L104" s="62">
        <f>IF(COUNTA(A104:K104)=0,"",IF(OR(A104="",B104="",C104="",D104="",E104="",F104="",G104="",H104="",I104="",J104=""),"",IF(OR(G104&lt;=0,H104&lt;=0,H104&gt;24,I104&lt;1,J104&lt;0),"",H104*I104)))</f>
        <v/>
      </c>
      <c r="M104" s="63">
        <f>IF(L104="","",IFERROR(G104*L104*3600/8/1000,""))</f>
        <v/>
      </c>
      <c r="N104" s="64">
        <f>IF(M104="","",IFERROR(M104/1000*(1+Ajustes!$B$2),""))</f>
        <v/>
      </c>
      <c r="O104" s="31">
        <f>IF(L104="","",1+J104)</f>
        <v/>
      </c>
      <c r="P104" s="64">
        <f>IF(N104="","",IFERROR(N104*J104,""))</f>
        <v/>
      </c>
      <c r="Q104" s="64">
        <f>IF(N104="","",IFERROR(N104*O104,""))</f>
        <v/>
      </c>
      <c r="R104" s="32">
        <f>IF(COUNTA(A104:K104)=0,"",IF(OR(A104="",B104="",C104="",D104="",E104="",F104="",G104="",H104="",I104="",J104=""),"Revisar: faltan datos",IF(OR(G104&lt;=0,G104&gt;Ajustes!$B$7,H104&lt;=0,H104&gt;24,I104&lt;1,I104&gt;Ajustes!$B$8,J104&lt;0,J104&gt;Ajustes!$B$9),"Revisar: valor no válido",IF(COUNTIF($A$5:$A$104,A104)&gt;1,"Revisar: ID duplicado","Correcto"))))</f>
        <v/>
      </c>
    </row>
  </sheetData>
  <mergeCells count="1">
    <mergeCell ref="A1:R1"/>
  </mergeCells>
  <conditionalFormatting sqref="R5:R104">
    <cfRule type="expression" priority="1" dxfId="0">
      <formula>$R5="Correcto"</formula>
    </cfRule>
    <cfRule type="expression" priority="2" dxfId="2">
      <formula>LEFT($R5,7)="Revisar"</formula>
    </cfRule>
  </conditionalFormatting>
  <conditionalFormatting sqref="A5:K104">
    <cfRule type="expression" priority="3" dxfId="1">
      <formula>AND(COUNTA($A5:$K5)&gt;0,COUNTBLANK($A5:$J5)&gt;0)</formula>
    </cfRule>
  </conditionalFormatting>
  <conditionalFormatting sqref="A5:A104">
    <cfRule type="expression" priority="4" dxfId="2">
      <formula>AND($A5&lt;&gt;"",COUNTIF($A$5:$A$104,$A5)&gt;1)</formula>
    </cfRule>
  </conditionalFormatting>
  <conditionalFormatting sqref="Q5:Q104">
    <cfRule type="expression" priority="5" dxfId="1">
      <formula>AND($Q5&lt;&gt;"",Ajustes!$B$5&gt;0,$Q5&gt;Ajustes!$B$5*Ajustes!$B$6)</formula>
    </cfRule>
  </conditionalFormatting>
  <dataValidations count="11">
    <dataValidation sqref="A5:A104" showDropDown="0" showInputMessage="1" showErrorMessage="1" allowBlank="0" errorTitle="ID demasiado largo" error="El identificador no puede superar 20 caracteres." promptTitle="Identificador" prompt="Introduce un identificador único, por ejemplo CAM-001." type="textLength" operator="lessThanOrEqual">
      <formula1>20</formula1>
    </dataValidation>
    <dataValidation sqref="B5:B104" showDropDown="0" showInputMessage="0" showErrorMessage="1" allowBlank="0" error="El nombre del proyecto no puede superar 60 caracteres." type="textLength" operator="lessThanOrEqual">
      <formula1>60</formula1>
    </dataValidation>
    <dataValidation sqref="C5:C104" showDropDown="0" showInputMessage="0" showErrorMessage="1" allowBlank="0" errorTitle="Fecha no válida" error="Introduce una fecha entre el 01/01/2020 y el 31/12/2035." type="date" operator="between">
      <formula1>DATE(2020,1,1)</formula1>
      <formula2>DATE(2035,12,31)</formula2>
    </dataValidation>
    <dataValidation sqref="D5:D104" showDropDown="0" showInputMessage="0" showErrorMessage="1" allowBlank="0" error="La cámara o unidad no puede superar 50 caracteres." type="textLength" operator="lessThanOrEqual">
      <formula1>50</formula1>
    </dataValidation>
    <dataValidation sqref="E5:E104" showDropDown="0" showInputMessage="0" showErrorMessage="1" allowBlank="0" errorTitle="Resolución no válida" error="Selecciona una resolución de la lista." type="list">
      <formula1>"Full HD,2K,4K UHD,4K DCI,5.7K,6K,8K"</formula1>
    </dataValidation>
    <dataValidation sqref="F5:F104" showDropDown="0" showInputMessage="0" showErrorMessage="1" allowBlank="0" errorTitle="Formato no válido" error="Selecciona un códec o formato de la lista." type="list">
      <formula1>"H.264 / AVC,H.265 / HEVC,ProRes 422 Proxy,ProRes 422 LT,ProRes 422,ProRes 422 HQ,XAVC-I,BRAW,REDCODE RAW,CinemaDNG"</formula1>
    </dataValidation>
    <dataValidation sqref="G5:G104" showDropDown="0" showInputMessage="1" showErrorMessage="1" allowBlank="0" errorTitle="Bitrate no válido" error="Introduce un bitrate en Mbps dentro del límite configurado en Ajustes." promptTitle="Bitrate medio" prompt="Introduce el bitrate medio previsto en Mbps." type="decimal" operator="between">
      <formula1>0.1</formula1>
      <formula2>'Ajustes'!$B$7</formula2>
    </dataValidation>
    <dataValidation sqref="H5:H104" showDropDown="0" showInputMessage="0" showErrorMessage="1" allowBlank="0" errorTitle="Horas no válidas" error="Introduce un valor mayor que 0 y menor o igual que 24." type="decimal" operator="between">
      <formula1>0.000001</formula1>
      <formula2>24</formula2>
    </dataValidation>
    <dataValidation sqref="I5:I104" showDropDown="0" showInputMessage="0" showErrorMessage="1" allowBlank="0" errorTitle="Jornadas no válidas" error="Introduce un número de jornadas dentro del límite configurado." type="whole" operator="between">
      <formula1>1</formula1>
      <formula2>'Ajustes'!$B$8</formula2>
    </dataValidation>
    <dataValidation sqref="J5:J104" showDropDown="0" showInputMessage="1" showErrorMessage="1" allowBlank="0" errorTitle="Número de copias no válido" error="Introduce un número de copias dentro del límite configurado." promptTitle="Copias adicionales" prompt="No incluye el original. Introduce 2 para conservar el original y dos copias adicionales." type="whole" operator="between">
      <formula1>0</formula1>
      <formula2>'Ajustes'!$B$9</formula2>
    </dataValidation>
    <dataValidation sqref="K5:K104" showDropDown="0" showInputMessage="0" showErrorMessage="1" allowBlank="0" error="Las notas no pueden superar 120 caracteres." type="textLength" operator="lessThanOrEqual">
      <formula1>120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4" customWidth="1" min="3" max="3"/>
    <col width="20" customWidth="1" min="4" max="4"/>
    <col width="4" customWidth="1" min="5" max="5"/>
    <col width="24" customWidth="1" min="6" max="6"/>
  </cols>
  <sheetData>
    <row r="1" ht="25" customHeight="1">
      <c r="A1" s="11" t="inlineStr">
        <is>
          <t>Parámetro</t>
        </is>
      </c>
      <c r="B1" s="11" t="inlineStr">
        <is>
          <t>Valor</t>
        </is>
      </c>
      <c r="D1" s="33" t="inlineStr">
        <is>
          <t>Resoluciones</t>
        </is>
      </c>
      <c r="F1" s="33" t="inlineStr">
        <is>
          <t>Códecs y formatos</t>
        </is>
      </c>
    </row>
    <row r="2" ht="25" customHeight="1">
      <c r="A2" s="34" t="inlineStr">
        <is>
          <t>Margen operativo</t>
        </is>
      </c>
      <c r="B2" s="35" t="n">
        <v>0.1</v>
      </c>
      <c r="D2" s="14" t="inlineStr">
        <is>
          <t>Full HD</t>
        </is>
      </c>
      <c r="F2" s="14" t="inlineStr">
        <is>
          <t>H.264 / AVC</t>
        </is>
      </c>
    </row>
    <row r="3" ht="25" customHeight="1">
      <c r="A3" s="34" t="inlineStr">
        <is>
          <t>Sistema de unidades</t>
        </is>
      </c>
      <c r="B3" s="36" t="inlineStr">
        <is>
          <t>Decimal: 1 TB = 1.000 GB</t>
        </is>
      </c>
      <c r="D3" s="12" t="inlineStr">
        <is>
          <t>2K</t>
        </is>
      </c>
      <c r="F3" s="12" t="inlineStr">
        <is>
          <t>H.265 / HEVC</t>
        </is>
      </c>
    </row>
    <row r="4" ht="25" customHeight="1">
      <c r="A4" s="34" t="inlineStr">
        <is>
          <t>Capacidad disponible</t>
        </is>
      </c>
      <c r="B4" s="65" t="n">
        <v>40</v>
      </c>
      <c r="D4" s="14" t="inlineStr">
        <is>
          <t>4K UHD</t>
        </is>
      </c>
      <c r="F4" s="14" t="inlineStr">
        <is>
          <t>ProRes 422 Proxy</t>
        </is>
      </c>
    </row>
    <row r="5" ht="25" customHeight="1">
      <c r="A5" s="34" t="inlineStr">
        <is>
          <t>Capacidad nominal por unidad</t>
        </is>
      </c>
      <c r="B5" s="65" t="n">
        <v>8</v>
      </c>
      <c r="D5" s="12" t="inlineStr">
        <is>
          <t>4K DCI</t>
        </is>
      </c>
      <c r="F5" s="12" t="inlineStr">
        <is>
          <t>ProRes 422 LT</t>
        </is>
      </c>
    </row>
    <row r="6" ht="25" customHeight="1">
      <c r="A6" s="34" t="inlineStr">
        <is>
          <t>Ocupación máxima por unidad</t>
        </is>
      </c>
      <c r="B6" s="35" t="n">
        <v>0.8</v>
      </c>
      <c r="D6" s="14" t="inlineStr">
        <is>
          <t>5.7K</t>
        </is>
      </c>
      <c r="F6" s="14" t="inlineStr">
        <is>
          <t>ProRes 422</t>
        </is>
      </c>
    </row>
    <row r="7" ht="25" customHeight="1">
      <c r="A7" s="34" t="inlineStr">
        <is>
          <t>Bitrate máximo permitido</t>
        </is>
      </c>
      <c r="B7" s="66" t="n">
        <v>5000</v>
      </c>
      <c r="D7" s="12" t="inlineStr">
        <is>
          <t>6K</t>
        </is>
      </c>
      <c r="F7" s="12" t="inlineStr">
        <is>
          <t>ProRes 422 HQ</t>
        </is>
      </c>
    </row>
    <row r="8" ht="25" customHeight="1">
      <c r="A8" s="34" t="inlineStr">
        <is>
          <t>Máximo de jornadas por registro</t>
        </is>
      </c>
      <c r="B8" s="39" t="n">
        <v>365</v>
      </c>
      <c r="D8" s="14" t="inlineStr">
        <is>
          <t>8K</t>
        </is>
      </c>
      <c r="F8" s="14" t="inlineStr">
        <is>
          <t>XAVC-I</t>
        </is>
      </c>
    </row>
    <row r="9" ht="25" customHeight="1">
      <c r="A9" s="34" t="inlineStr">
        <is>
          <t>Máximo de copias adicionales</t>
        </is>
      </c>
      <c r="B9" s="39" t="n">
        <v>5</v>
      </c>
      <c r="F9" s="12" t="inlineStr">
        <is>
          <t>BRAW</t>
        </is>
      </c>
    </row>
    <row r="10" ht="25" customHeight="1">
      <c r="F10" s="14" t="inlineStr">
        <is>
          <t>REDCODE RAW</t>
        </is>
      </c>
    </row>
    <row r="11" ht="25" customHeight="1">
      <c r="F11" s="12" t="inlineStr">
        <is>
          <t>CinemaDNG</t>
        </is>
      </c>
    </row>
  </sheetData>
  <conditionalFormatting sqref="B2">
    <cfRule type="cellIs" priority="1" operator="greaterThan" dxfId="1">
      <formula>0.3</formula>
    </cfRule>
  </conditionalFormatting>
  <conditionalFormatting sqref="B4">
    <cfRule type="cellIs" priority="2" operator="equal" dxfId="1">
      <formula>0</formula>
    </cfRule>
  </conditionalFormatting>
  <conditionalFormatting sqref="B6">
    <cfRule type="cellIs" priority="3" operator="greaterThan" dxfId="1">
      <formula>0.9</formula>
    </cfRule>
  </conditionalFormatting>
  <conditionalFormatting sqref="B5">
    <cfRule type="cellIs" priority="4" operator="lessThanOrEqual" dxfId="2">
      <formula>0</formula>
    </cfRule>
  </conditionalFormatting>
  <conditionalFormatting sqref="B7">
    <cfRule type="cellIs" priority="5" operator="lessThanOrEqual" dxfId="2">
      <formula>0</formula>
    </cfRule>
  </conditionalFormatting>
  <dataValidations count="7">
    <dataValidation sqref="B2" showDropDown="0" showInputMessage="0" showErrorMessage="0" allowBlank="0" type="decimal" operator="between">
      <formula1>0</formula1>
      <formula2>1</formula2>
    </dataValidation>
    <dataValidation sqref="B4" showDropDown="0" showInputMessage="0" showErrorMessage="0" allowBlank="0" type="decimal" operator="between">
      <formula1>0</formula1>
      <formula2>100000</formula2>
    </dataValidation>
    <dataValidation sqref="B5" showDropDown="0" showInputMessage="0" showErrorMessage="0" allowBlank="0" type="decimal" operator="between">
      <formula1>0.000001</formula1>
      <formula2>1000</formula2>
    </dataValidation>
    <dataValidation sqref="B6" showDropDown="0" showInputMessage="0" showErrorMessage="0" allowBlank="0" type="decimal" operator="between">
      <formula1>0.000001</formula1>
      <formula2>1</formula2>
    </dataValidation>
    <dataValidation sqref="B7" showDropDown="0" showInputMessage="0" showErrorMessage="0" allowBlank="0" type="decimal" operator="between">
      <formula1>1</formula1>
      <formula2>100000</formula2>
    </dataValidation>
    <dataValidation sqref="B8" showDropDown="0" showInputMessage="0" showErrorMessage="0" allowBlank="0" type="whole" operator="between">
      <formula1>1</formula1>
      <formula2>10000</formula2>
    </dataValidation>
    <dataValidation sqref="B9" showDropDown="0" showInputMessage="0" showErrorMessage="0" allowBlank="0" type="whole" operator="between">
      <formula1>0</formula1>
      <formula2>20</formula2>
    </dataValidation>
  </dataValidations>
  <pageMargins left="0.75" right="0.75" top="1" bottom="1" header="0.5" footer="0.5"/>
  <pageSetup orientation="portrait" fitToHeight="1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" customWidth="1" min="2" max="2"/>
    <col width="42" customWidth="1" min="3" max="3"/>
    <col width="12" customWidth="1" min="4" max="4"/>
    <col width="12" customWidth="1" min="5" max="5"/>
    <col width="12" customWidth="1" min="6" max="6"/>
  </cols>
  <sheetData>
    <row r="1" ht="32" customHeight="1">
      <c r="A1" s="1" t="inlineStr">
        <is>
          <t>Cómo utilizar la calculadora</t>
        </is>
      </c>
    </row>
    <row r="2"/>
    <row r="3">
      <c r="A3" s="40" t="inlineStr">
        <is>
          <t>Pasos</t>
        </is>
      </c>
      <c r="B3" s="41" t="n"/>
      <c r="C3" s="41" t="n"/>
      <c r="D3" s="41" t="n"/>
      <c r="E3" s="41" t="n"/>
      <c r="F3" s="41" t="n"/>
    </row>
    <row r="4" ht="48" customHeight="1">
      <c r="A4" s="42" t="inlineStr">
        <is>
          <t>1. Revisa los supuestos</t>
        </is>
      </c>
      <c r="B4" s="43" t="n"/>
      <c r="C4" s="34" t="inlineStr">
        <is>
          <t>En «Ajustes», indica el margen operativo, la capacidad disponible y la capacidad nominal de las unidades que utilizarás como referencia.</t>
        </is>
      </c>
      <c r="D4" s="43" t="n"/>
      <c r="E4" s="43" t="n"/>
      <c r="F4" s="43" t="n"/>
    </row>
    <row r="5" ht="48" customHeight="1">
      <c r="A5" s="44" t="inlineStr">
        <is>
          <t>2. Introduce una fila por cámara y modo de grabación</t>
        </is>
      </c>
      <c r="B5" s="45" t="n"/>
      <c r="C5" s="46" t="inlineStr">
        <is>
          <t>Si una cámara cambia de códec, resolución o bitrate, utiliza otra fila.</t>
        </is>
      </c>
      <c r="D5" s="45" t="n"/>
      <c r="E5" s="45" t="n"/>
      <c r="F5" s="45" t="n"/>
    </row>
    <row r="6" ht="48" customHeight="1">
      <c r="A6" s="42" t="inlineStr">
        <is>
          <t>3. Introduce el bitrate medio en Mbps</t>
        </is>
      </c>
      <c r="B6" s="43" t="n"/>
      <c r="C6" s="34" t="inlineStr">
        <is>
          <t>Consulta la configuración real del equipo o realiza una prueba de grabación. No deduzcas el bitrate únicamente a partir de la resolución.</t>
        </is>
      </c>
      <c r="D6" s="43" t="n"/>
      <c r="E6" s="43" t="n"/>
      <c r="F6" s="43" t="n"/>
    </row>
    <row r="7" ht="48" customHeight="1">
      <c r="A7" s="44" t="inlineStr">
        <is>
          <t>4. Indica las horas efectivamente grabadas</t>
        </is>
      </c>
      <c r="B7" s="45" t="n"/>
      <c r="C7" s="46" t="inlineStr">
        <is>
          <t>Las horas por jornada son horas de material registrado, no la duración total de la jornada laboral.</t>
        </is>
      </c>
      <c r="D7" s="45" t="n"/>
      <c r="E7" s="45" t="n"/>
      <c r="F7" s="45" t="n"/>
    </row>
    <row r="8" ht="48" customHeight="1">
      <c r="A8" s="42" t="inlineStr">
        <is>
          <t>5. Define las copias adicionales</t>
        </is>
      </c>
      <c r="B8" s="43" t="n"/>
      <c r="C8" s="34" t="inlineStr">
        <is>
          <t>El valor no incluye el original. Por ejemplo, 2 significa un original y dos copias adicionales: tres copias totales.</t>
        </is>
      </c>
      <c r="D8" s="43" t="n"/>
      <c r="E8" s="43" t="n"/>
      <c r="F8" s="43" t="n"/>
    </row>
    <row r="9" ht="48" customHeight="1">
      <c r="A9" s="44" t="inlineStr">
        <is>
          <t>6. Revisa la columna «Revisión»</t>
        </is>
      </c>
      <c r="B9" s="45" t="n"/>
      <c r="C9" s="46" t="inlineStr">
        <is>
          <t>El «Resumen» solo puede ser fiable cuando no existen registros incompletos o no válidos.</t>
        </is>
      </c>
      <c r="D9" s="45" t="n"/>
      <c r="E9" s="45" t="n"/>
      <c r="F9" s="45" t="n"/>
    </row>
    <row r="10" ht="48" customHeight="1">
      <c r="A10" s="42" t="inlineStr">
        <is>
          <t>7. Compara necesidad y disponibilidad</t>
        </is>
      </c>
      <c r="B10" s="43" t="n"/>
      <c r="C10" s="34" t="inlineStr">
        <is>
          <t>Una diferencia de capacidad negativa indica que la capacidad disponible introducida es inferior a la estimación.</t>
        </is>
      </c>
      <c r="D10" s="43" t="n"/>
      <c r="E10" s="43" t="n"/>
      <c r="F10" s="43" t="n"/>
    </row>
    <row r="11"/>
    <row r="12"/>
    <row r="13">
      <c r="A13" s="47" t="inlineStr">
        <is>
          <t>Notas metodológicas</t>
        </is>
      </c>
      <c r="B13" s="41" t="n"/>
      <c r="C13" s="41" t="n"/>
      <c r="D13" s="41" t="n"/>
      <c r="E13" s="41" t="n"/>
      <c r="F13" s="41" t="n"/>
    </row>
    <row r="14" ht="38" customHeight="1">
      <c r="A14" s="34" t="inlineStr">
        <is>
          <t>• La plantilla utiliza unidades decimales: 1 Mbps = 1.000.000 bits por segundo, 1 byte = 8 bits, 1 GB = 1.000 MB y 1 TB = 1.000 GB.</t>
        </is>
      </c>
      <c r="B14" s="43" t="n"/>
      <c r="C14" s="43" t="n"/>
      <c r="D14" s="43" t="n"/>
      <c r="E14" s="43" t="n"/>
      <c r="F14" s="43" t="n"/>
    </row>
    <row r="15" ht="38" customHeight="1">
      <c r="A15" s="46" t="inlineStr">
        <is>
          <t>• El margen operativo se aplica al material original y a cada copia prevista.</t>
        </is>
      </c>
      <c r="B15" s="45" t="n"/>
      <c r="C15" s="45" t="n"/>
      <c r="D15" s="45" t="n"/>
      <c r="E15" s="45" t="n"/>
      <c r="F15" s="45" t="n"/>
    </row>
    <row r="16" ht="38" customHeight="1">
      <c r="A16" s="34" t="inlineStr">
        <is>
          <t>• Las estimaciones no incluyen proxies, cachés, renderizados, archivos de proyecto, audio externo ni entregables, salvo que se registren expresamente como otra unidad de grabación.</t>
        </is>
      </c>
      <c r="B16" s="43" t="n"/>
      <c r="C16" s="43" t="n"/>
      <c r="D16" s="43" t="n"/>
      <c r="E16" s="43" t="n"/>
      <c r="F16" s="43" t="n"/>
    </row>
    <row r="17" ht="38" customHeight="1">
      <c r="A17" s="46" t="inlineStr">
        <is>
          <t>• Los modos de bitrate variable pueden producir resultados distintos a la estimación.</t>
        </is>
      </c>
      <c r="B17" s="45" t="n"/>
      <c r="C17" s="45" t="n"/>
      <c r="D17" s="45" t="n"/>
      <c r="E17" s="45" t="n"/>
      <c r="F17" s="45" t="n"/>
    </row>
    <row r="18" ht="38" customHeight="1">
      <c r="A18" s="34" t="inlineStr">
        <is>
          <t>• Los datos de ejemplo son completamente ficticios y los bitrates no representan especificaciones oficiales de equipos.</t>
        </is>
      </c>
      <c r="B18" s="43" t="n"/>
      <c r="C18" s="43" t="n"/>
      <c r="D18" s="43" t="n"/>
      <c r="E18" s="43" t="n"/>
      <c r="F18" s="43" t="n"/>
    </row>
    <row r="19" ht="38" customHeight="1">
      <c r="A19" s="46" t="inlineStr">
        <is>
          <t>• La plantilla es una herramienta de planificación y no sustituye una comprobación técnica del flujo de trabajo.</t>
        </is>
      </c>
      <c r="B19" s="45" t="n"/>
      <c r="C19" s="45" t="n"/>
      <c r="D19" s="45" t="n"/>
      <c r="E19" s="45" t="n"/>
      <c r="F19" s="45" t="n"/>
    </row>
    <row r="20"/>
    <row r="21"/>
    <row r="22">
      <c r="A22" s="48" t="inlineStr">
        <is>
          <t>Apariencia</t>
        </is>
      </c>
      <c r="B22" s="49" t="n"/>
      <c r="C22" s="48" t="inlineStr">
        <is>
          <t>Significado</t>
        </is>
      </c>
      <c r="D22" s="49" t="n"/>
      <c r="E22" s="49" t="n"/>
      <c r="F22" s="49" t="n"/>
    </row>
    <row r="23" ht="30" customHeight="1">
      <c r="A23" s="21" t="inlineStr">
        <is>
          <t>Fondo amarillo claro</t>
        </is>
      </c>
      <c r="B23" s="43" t="n"/>
      <c r="C23" s="34" t="inlineStr">
        <is>
          <t>Entrada editable</t>
        </is>
      </c>
      <c r="D23" s="43" t="n"/>
      <c r="E23" s="43" t="n"/>
      <c r="F23" s="43" t="n"/>
    </row>
    <row r="24" ht="30" customHeight="1">
      <c r="A24" s="50" t="inlineStr">
        <is>
          <t>Fondo azul o gris claro</t>
        </is>
      </c>
      <c r="B24" s="43" t="n"/>
      <c r="C24" s="34" t="inlineStr">
        <is>
          <t>Fórmula automática</t>
        </is>
      </c>
      <c r="D24" s="43" t="n"/>
      <c r="E24" s="43" t="n"/>
      <c r="F24" s="43" t="n"/>
    </row>
    <row r="25" ht="30" customHeight="1">
      <c r="A25" s="51" t="inlineStr">
        <is>
          <t>Verde</t>
        </is>
      </c>
      <c r="B25" s="43" t="n"/>
      <c r="C25" s="34" t="inlineStr">
        <is>
          <t>Resultado correcto o capacidad suficiente</t>
        </is>
      </c>
      <c r="D25" s="43" t="n"/>
      <c r="E25" s="43" t="n"/>
      <c r="F25" s="43" t="n"/>
    </row>
    <row r="26" ht="30" customHeight="1">
      <c r="A26" s="52" t="inlineStr">
        <is>
          <t>Ámbar</t>
        </is>
      </c>
      <c r="B26" s="43" t="n"/>
      <c r="C26" s="34" t="inlineStr">
        <is>
          <t>Aviso que requiere atención</t>
        </is>
      </c>
      <c r="D26" s="43" t="n"/>
      <c r="E26" s="43" t="n"/>
      <c r="F26" s="43" t="n"/>
    </row>
    <row r="27" ht="30" customHeight="1">
      <c r="A27" s="53" t="inlineStr">
        <is>
          <t>Rojo</t>
        </is>
      </c>
      <c r="B27" s="43" t="n"/>
      <c r="C27" s="34" t="inlineStr">
        <is>
          <t>Dato no válido o capacidad insuficiente</t>
        </is>
      </c>
      <c r="D27" s="43" t="n"/>
      <c r="E27" s="43" t="n"/>
      <c r="F27" s="43" t="n"/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2026-09-08T03:11:43Z</dcterms:created>
  <dcterms:modified xmlns:dcterms="http://purl.org/dc/terms/" xmlns:xsi="http://www.w3.org/2001/XMLSchema-instance" xsi:type="dcterms:W3CDTF">2026-09-08T03:11:43+00:00Z</dcterms:modified>
</cp:coreProperties>
</file>