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Listas" sheetId="3" state="hidden" r:id="rId3"/>
    <sheet xmlns:r="http://schemas.openxmlformats.org/officeDocument/2006/relationships" name="Instrucciones" sheetId="4" state="visible" r:id="rId4"/>
  </sheets>
  <definedNames>
    <definedName name="_xlnm._FilterDatabase" localSheetId="1" hidden="1">'Inventario'!$A$7:$T$207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 &quot;días&quot;"/>
    <numFmt numFmtId="166" formatCode="0 &quot;días&quot;;[Red]-0 &quot;días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6233F"/>
      <sz val="10"/>
    </font>
    <font>
      <name val="Aptos"/>
      <color rgb="0026233F"/>
      <sz val="10"/>
    </font>
    <font>
      <name val="Aptos Display"/>
      <b val="1"/>
      <color rgb="0026233F"/>
      <sz val="15"/>
    </font>
    <font>
      <name val="Aptos"/>
      <b val="1"/>
      <color rgb="00FFFFFF"/>
      <sz val="10"/>
    </font>
    <font>
      <name val="Aptos"/>
      <i val="1"/>
      <color rgb="00565268"/>
      <sz val="9"/>
    </font>
  </fonts>
  <fills count="11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EEEAF1"/>
      </patternFill>
    </fill>
    <fill>
      <patternFill patternType="solid">
        <fgColor rgb="00FFF0C7"/>
      </patternFill>
    </fill>
    <fill>
      <patternFill patternType="solid">
        <fgColor rgb="00FFFFFF"/>
      </patternFill>
    </fill>
    <fill>
      <patternFill patternType="solid">
        <fgColor rgb="00E05A47"/>
      </patternFill>
    </fill>
    <fill>
      <patternFill patternType="solid">
        <fgColor rgb="00F7F2FA"/>
      </patternFill>
    </fill>
    <fill>
      <patternFill patternType="solid">
        <fgColor rgb="00F7D9DE"/>
      </patternFill>
    </fill>
    <fill>
      <patternFill patternType="solid">
        <fgColor rgb="00F7C978"/>
      </patternFill>
    </fill>
    <fill>
      <patternFill patternType="solid">
        <fgColor rgb="00D7EEE9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/>
    </xf>
    <xf numFmtId="1" fontId="3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top" wrapText="1"/>
    </xf>
    <xf numFmtId="0" fontId="2" fillId="3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0" fontId="2" fillId="8" borderId="1" applyAlignment="1" pivotButton="0" quotePrefix="0" xfId="0">
      <alignment horizontal="left" vertical="top" wrapText="1"/>
    </xf>
    <xf numFmtId="0" fontId="2" fillId="9" borderId="1" applyAlignment="1" pivotButton="0" quotePrefix="0" xfId="0">
      <alignment horizontal="left" vertical="top" wrapText="1"/>
    </xf>
    <xf numFmtId="0" fontId="2" fillId="10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center" vertical="top" wrapText="1"/>
    </xf>
    <xf numFmtId="0" fontId="3" fillId="5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0" fontId="5" fillId="2" borderId="1" pivotButton="0" quotePrefix="0" xfId="0"/>
    <xf numFmtId="0" fontId="3" fillId="7" borderId="1" pivotButton="0" quotePrefix="0" xfId="0"/>
    <xf numFmtId="0" fontId="3" fillId="5" borderId="1" pivotButton="0" quotePrefix="0" xfId="0"/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Aptos"/>
        <b val="1"/>
        <color rgb="00842836"/>
        <sz val="10"/>
      </font>
      <fill>
        <patternFill patternType="solid">
          <fgColor rgb="00F7D9DE"/>
        </patternFill>
      </fill>
    </dxf>
    <dxf>
      <font>
        <name val="Aptos"/>
        <b val="1"/>
        <color rgb="0026233F"/>
        <sz val="10"/>
      </font>
      <fill>
        <patternFill patternType="solid">
          <fgColor rgb="00D7EEE9"/>
        </patternFill>
      </fill>
    </dxf>
    <dxf>
      <font>
        <name val="Aptos"/>
        <b val="1"/>
        <color rgb="0026233F"/>
        <sz val="10"/>
      </font>
      <fill>
        <patternFill patternType="solid">
          <fgColor rgb="00F7C978"/>
        </patternFill>
      </fill>
    </dxf>
    <dxf>
      <font>
        <name val="Aptos"/>
        <b val="1"/>
        <color rgb="00842836"/>
        <sz val="10"/>
      </font>
      <fill>
        <patternFill patternType="solid">
          <fgColor rgb="00FCEBED"/>
        </patternFill>
      </fill>
    </dxf>
    <dxf>
      <font>
        <name val="Aptos"/>
        <b val="1"/>
        <color rgb="00FFFFFF"/>
        <sz val="10"/>
      </font>
      <fill>
        <patternFill patternType="solid">
          <fgColor rgb="00B54552"/>
        </patternFill>
      </fill>
    </dxf>
    <dxf>
      <font>
        <name val="Aptos"/>
        <b val="1"/>
        <color rgb="0026233F"/>
        <sz val="10"/>
      </font>
      <fill>
        <patternFill patternType="solid">
          <fgColor rgb="00FF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Referencias por estado de devolución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'Resumen'!$A$14:$A$19</f>
            </numRef>
          </cat>
          <val>
            <numRef>
              <f>'Resumen'!$B$14:$B$19</f>
            </numRef>
          </val>
        </ser>
        <dLbls>
          <showVal val="1"/>
        </dLbls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Referencias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ventarioAtrezzo" displayName="tblInventarioAtrezzo" ref="A7:T207" headerRowCount="1">
  <autoFilter ref="A7:T207"/>
  <tableColumns count="20">
    <tableColumn id="1" name="ID de atrezzo"/>
    <tableColumn id="2" name="Objeto o descripción"/>
    <tableColumn id="3" name="Categoría"/>
    <tableColumn id="4" name="Escena"/>
    <tableColumn id="5" name="Uso en escena"/>
    <tableColumn id="6" name="Cantidad"/>
    <tableColumn id="7" name="Procedencia"/>
    <tableColumn id="8" name="Proveedor o propietario"/>
    <tableColumn id="9" name="Responsable"/>
    <tableColumn id="10" name="Ubicación actual"/>
    <tableColumn id="11" name="Estado físico"/>
    <tableColumn id="12" name="Preparación"/>
    <tableColumn id="13" name="Fecha de salida"/>
    <tableColumn id="14" name="Fecha prevista de devolución"/>
    <tableColumn id="15" name="Cantidad devuelta"/>
    <tableColumn id="16" name="Fecha de devolución final"/>
    <tableColumn id="17" name="Unidades pendientes"/>
    <tableColumn id="18" name="Estado de devolución"/>
    <tableColumn id="19" name="Días hasta devolución"/>
    <tableColumn id="20" name="Comprobación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" customWidth="1" min="3" max="3"/>
    <col width="29" customWidth="1" min="4" max="4"/>
    <col width="15" customWidth="1" min="5" max="5"/>
    <col width="3" customWidth="1" min="6" max="6"/>
    <col width="29" customWidth="1" min="7" max="7"/>
    <col width="15" customWidth="1" min="8" max="8"/>
    <col width="14" customWidth="1" min="9" max="9"/>
    <col width="14" customWidth="1" min="10" max="10"/>
  </cols>
  <sheetData>
    <row r="1" ht="28" customHeight="1">
      <c r="A1" s="1" t="inlineStr">
        <is>
          <t>Inventario de atrezzo para rodaje</t>
        </is>
      </c>
    </row>
    <row r="2"/>
    <row r="3">
      <c r="A3" s="2" t="inlineStr">
        <is>
          <t>Proyecto</t>
        </is>
      </c>
      <c r="B3" s="3" t="inlineStr">
        <is>
          <t>La Última Marquesina</t>
        </is>
      </c>
      <c r="D3" s="2" t="inlineStr">
        <is>
          <t>Fecha de revisión</t>
        </is>
      </c>
      <c r="E3" s="38" t="n">
        <v>46272</v>
      </c>
      <c r="G3" s="2" t="inlineStr">
        <is>
          <t>Avisar con</t>
        </is>
      </c>
      <c r="H3" s="39" t="n">
        <v>3</v>
      </c>
    </row>
    <row r="4"/>
    <row r="5"/>
    <row r="6" ht="34" customHeight="1">
      <c r="A6" s="6" t="inlineStr">
        <is>
          <t>Referencias registradas</t>
        </is>
      </c>
      <c r="B6" s="7">
        <f>COUNTIF(Inventario!$A$8:$A$207,"&lt;&gt;")</f>
        <v/>
      </c>
      <c r="D6" s="6" t="inlineStr">
        <is>
          <t>Unidades registradas</t>
        </is>
      </c>
      <c r="E6" s="7">
        <f>SUM(Inventario!$F$8:$F$207)</f>
        <v/>
      </c>
      <c r="G6" s="6" t="inlineStr">
        <is>
          <t>Escenas con atrezzo</t>
        </is>
      </c>
      <c r="H6" s="7">
        <f>IFERROR(SUMPRODUCT((Inventario!$D$8:$D$207&lt;&gt;"")/COUNTIF(Inventario!$D$8:$D$207,Inventario!$D$8:$D$207&amp;"")),0)</f>
        <v/>
      </c>
    </row>
    <row r="7"/>
    <row r="8" ht="34" customHeight="1">
      <c r="A8" s="6" t="inlineStr">
        <is>
          <t>Unidades pendientes de devolución</t>
        </is>
      </c>
      <c r="B8" s="7">
        <f>SUM(Inventario!$Q$8:$Q$207)</f>
        <v/>
      </c>
      <c r="D8" s="6" t="inlineStr">
        <is>
          <t>Referencias vencidas</t>
        </is>
      </c>
      <c r="E8" s="7">
        <f>COUNTIF(Inventario!$R$8:$R$207,"Vencido")</f>
        <v/>
      </c>
      <c r="G8" s="6" t="inlineStr">
        <is>
          <t>Próximas a vencer</t>
        </is>
      </c>
      <c r="H8" s="7">
        <f>COUNTIF(Inventario!$R$8:$R$207,"Próximo vencimiento")</f>
        <v/>
      </c>
    </row>
    <row r="9"/>
    <row r="10" ht="34" customHeight="1">
      <c r="A10" s="6" t="inlineStr">
        <is>
          <t>Registros para revisar</t>
        </is>
      </c>
      <c r="B10" s="7">
        <f>COUNTIF(Inventario!$T$8:$T$207,"REVISAR*")</f>
        <v/>
      </c>
      <c r="D10" s="6" t="inlineStr">
        <is>
          <t>Objetos en ubicación desconocida</t>
        </is>
      </c>
      <c r="E10" s="7">
        <f>COUNTIFS(Inventario!$A$8:$A$207,"&lt;&gt;",Inventario!$J$8:$J$207,"")</f>
        <v/>
      </c>
      <c r="G10" s="6" t="inlineStr">
        <is>
          <t>Devoluciones sin fecha prevista</t>
        </is>
      </c>
      <c r="H10" s="7">
        <f>COUNTIFS(Inventario!$Q$8:$Q$207,"&gt;0",Inventario!$N$8:$N$207,"")</f>
        <v/>
      </c>
    </row>
    <row r="11"/>
    <row r="12"/>
    <row r="13">
      <c r="A13" s="8" t="inlineStr">
        <is>
          <t>Estado de devolución</t>
        </is>
      </c>
      <c r="B13" s="8" t="inlineStr">
        <is>
          <t>Referencias</t>
        </is>
      </c>
    </row>
    <row r="14">
      <c r="A14" s="9" t="inlineStr">
        <is>
          <t>Pendiente de salida</t>
        </is>
      </c>
      <c r="B14" s="10">
        <f>COUNTIF(Inventario!$R$8:$R$207,A14)</f>
        <v/>
      </c>
    </row>
    <row r="15">
      <c r="A15" s="11" t="inlineStr">
        <is>
          <t>En uso</t>
        </is>
      </c>
      <c r="B15" s="12">
        <f>COUNTIF(Inventario!$R$8:$R$207,A15)</f>
        <v/>
      </c>
    </row>
    <row r="16">
      <c r="A16" s="9" t="inlineStr">
        <is>
          <t>Próximo vencimiento</t>
        </is>
      </c>
      <c r="B16" s="10">
        <f>COUNTIF(Inventario!$R$8:$R$207,A16)</f>
        <v/>
      </c>
    </row>
    <row r="17">
      <c r="A17" s="11" t="inlineStr">
        <is>
          <t>Vencido</t>
        </is>
      </c>
      <c r="B17" s="12">
        <f>COUNTIF(Inventario!$R$8:$R$207,A17)</f>
        <v/>
      </c>
    </row>
    <row r="18">
      <c r="A18" s="9" t="inlineStr">
        <is>
          <t>Devolución parcial</t>
        </is>
      </c>
      <c r="B18" s="10">
        <f>COUNTIF(Inventario!$R$8:$R$207,A18)</f>
        <v/>
      </c>
    </row>
    <row r="19">
      <c r="A19" s="11" t="inlineStr">
        <is>
          <t>Devuelto</t>
        </is>
      </c>
      <c r="B19" s="12">
        <f>COUNTIF(Inventario!$R$8:$R$207,A19)</f>
        <v/>
      </c>
    </row>
    <row r="20"/>
    <row r="21"/>
    <row r="22"/>
    <row r="23">
      <c r="A23" s="13" t="inlineStr">
        <is>
          <t>Categoría</t>
        </is>
      </c>
      <c r="B23" s="13" t="inlineStr">
        <is>
          <t>Unidades</t>
        </is>
      </c>
    </row>
    <row r="24">
      <c r="A24" s="9" t="inlineStr">
        <is>
          <t>Mobiliario</t>
        </is>
      </c>
      <c r="B24" s="10">
        <f>SUMIF(Inventario!$C$8:$C$207,A24,Inventario!$F$8:$F$207)</f>
        <v/>
      </c>
    </row>
    <row r="25">
      <c r="A25" s="11" t="inlineStr">
        <is>
          <t>Decoración</t>
        </is>
      </c>
      <c r="B25" s="12">
        <f>SUMIF(Inventario!$C$8:$C$207,A25,Inventario!$F$8:$F$207)</f>
        <v/>
      </c>
    </row>
    <row r="26">
      <c r="A26" s="9" t="inlineStr">
        <is>
          <t>Menaje</t>
        </is>
      </c>
      <c r="B26" s="10">
        <f>SUMIF(Inventario!$C$8:$C$207,A26,Inventario!$F$8:$F$207)</f>
        <v/>
      </c>
    </row>
    <row r="27">
      <c r="A27" s="11" t="inlineStr">
        <is>
          <t>Vestuario de escena</t>
        </is>
      </c>
      <c r="B27" s="12">
        <f>SUMIF(Inventario!$C$8:$C$207,A27,Inventario!$F$8:$F$207)</f>
        <v/>
      </c>
    </row>
    <row r="28">
      <c r="A28" s="9" t="inlineStr">
        <is>
          <t>Documentación ficticia</t>
        </is>
      </c>
      <c r="B28" s="10">
        <f>SUMIF(Inventario!$C$8:$C$207,A28,Inventario!$F$8:$F$207)</f>
        <v/>
      </c>
    </row>
    <row r="29">
      <c r="A29" s="11" t="inlineStr">
        <is>
          <t>Tecnología</t>
        </is>
      </c>
      <c r="B29" s="12">
        <f>SUMIF(Inventario!$C$8:$C$207,A29,Inventario!$F$8:$F$207)</f>
        <v/>
      </c>
    </row>
    <row r="30">
      <c r="A30" s="9" t="inlineStr">
        <is>
          <t>Armas simuladas</t>
        </is>
      </c>
      <c r="B30" s="10">
        <f>SUMIF(Inventario!$C$8:$C$207,A30,Inventario!$F$8:$F$207)</f>
        <v/>
      </c>
    </row>
    <row r="31">
      <c r="A31" s="11" t="inlineStr">
        <is>
          <t>Consumible de escena</t>
        </is>
      </c>
      <c r="B31" s="12">
        <f>SUMIF(Inventario!$C$8:$C$207,A31,Inventario!$F$8:$F$207)</f>
        <v/>
      </c>
    </row>
    <row r="32">
      <c r="A32" s="9" t="inlineStr">
        <is>
          <t>Otro</t>
        </is>
      </c>
      <c r="B32" s="10">
        <f>SUMIF(Inventario!$C$8:$C$207,A32,Inventario!$F$8:$F$207)</f>
        <v/>
      </c>
    </row>
  </sheetData>
  <mergeCells count="1">
    <mergeCell ref="A1:H1"/>
  </mergeCells>
  <conditionalFormatting sqref="E8">
    <cfRule type="cellIs" priority="1" operator="greaterThan" dxfId="0">
      <formula>0</formula>
    </cfRule>
    <cfRule type="cellIs" priority="2" operator="equal" dxfId="1">
      <formula>0</formula>
    </cfRule>
  </conditionalFormatting>
  <conditionalFormatting sqref="H8">
    <cfRule type="cellIs" priority="3" operator="greaterThan" dxfId="0">
      <formula>0</formula>
    </cfRule>
    <cfRule type="cellIs" priority="4" operator="equal" dxfId="1">
      <formula>0</formula>
    </cfRule>
  </conditionalFormatting>
  <conditionalFormatting sqref="B10">
    <cfRule type="cellIs" priority="5" operator="greaterThan" dxfId="0">
      <formula>0</formula>
    </cfRule>
    <cfRule type="cellIs" priority="6" operator="equal" dxfId="1">
      <formula>0</formula>
    </cfRule>
  </conditionalFormatting>
  <conditionalFormatting sqref="E10">
    <cfRule type="cellIs" priority="7" operator="greaterThan" dxfId="0">
      <formula>0</formula>
    </cfRule>
    <cfRule type="cellIs" priority="8" operator="equal" dxfId="1">
      <formula>0</formula>
    </cfRule>
  </conditionalFormatting>
  <conditionalFormatting sqref="H10">
    <cfRule type="cellIs" priority="9" operator="greaterThan" dxfId="0">
      <formula>0</formula>
    </cfRule>
    <cfRule type="cellIs" priority="10" operator="equal" dxfId="1">
      <formula>0</formula>
    </cfRule>
  </conditionalFormatting>
  <conditionalFormatting sqref="B8">
    <cfRule type="cellIs" priority="11" operator="greaterThan" dxfId="2">
      <formula>0</formula>
    </cfRule>
  </conditionalFormatting>
  <dataValidations count="3">
    <dataValidation sqref="B3" showDropDown="0" showInputMessage="0" showErrorMessage="1" allowBlank="0" errorTitle="Proyecto no válido" error="Introduzca un texto de hasta 80 caracteres." type="textLength" operator="lessThanOrEqual">
      <formula1>80</formula1>
    </dataValidation>
    <dataValidation sqref="E3" showDropDown="0" showInputMessage="0" showErrorMessage="1" allowBlank="0" errorTitle="Fecha no válida" error="Introduzca una fecha válida entre 01/01/2020 y 31/12/2100." type="date" operator="between">
      <formula1>DATE(2020,1,1)</formula1>
      <formula2>DATE(2100,12,31)</formula2>
    </dataValidation>
    <dataValidation sqref="H3" showDropDown="0" showInputMessage="0" showErrorMessage="1" allowBlank="0" errorTitle="Margen no válido" error="Introduzca un número entero entre 0 y 30." type="whole" operator="between">
      <formula1>0</formula1>
      <formula2>30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07"/>
  <sheetViews>
    <sheetView showGridLines="0" zoomScale="7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22" customWidth="1" min="3" max="3"/>
    <col width="12" customWidth="1" min="4" max="4"/>
    <col width="34" customWidth="1" min="5" max="5"/>
    <col width="10" customWidth="1" min="6" max="6"/>
    <col width="14" customWidth="1" min="7" max="7"/>
    <col width="25" customWidth="1" min="8" max="8"/>
    <col width="20" customWidth="1" min="9" max="9"/>
    <col width="23" customWidth="1" min="10" max="10"/>
    <col width="17" customWidth="1" min="11" max="11"/>
    <col width="18" customWidth="1" min="12" max="12"/>
    <col width="15" customWidth="1" min="13" max="13"/>
    <col width="15" customWidth="1" min="14" max="14"/>
    <col width="15" customWidth="1" min="15" max="15"/>
    <col width="15" customWidth="1" min="16" max="16"/>
    <col width="16" customWidth="1" min="17" max="17"/>
    <col width="22" customWidth="1" min="18" max="18"/>
    <col width="18" customWidth="1" min="19" max="19"/>
    <col width="30" customWidth="1" min="20" max="20"/>
  </cols>
  <sheetData>
    <row r="1" ht="28" customHeight="1">
      <c r="A1" s="1" t="inlineStr">
        <is>
          <t>Inventario de atrezzo</t>
        </is>
      </c>
    </row>
    <row r="2" ht="34" customHeight="1">
      <c r="A2" s="14" t="inlineStr">
        <is>
          <t>Una fila representa una referencia o lote homogéneo asignado a una escena. Si un mismo objeto se usa en varias escenas con responsables, ubicaciones o devoluciones distintas, registre una fila por asignación.</t>
        </is>
      </c>
    </row>
    <row r="3"/>
    <row r="4">
      <c r="A4" s="15" t="inlineStr">
        <is>
          <t>Los campos amarillos son editables. Las columnas Q:T se calculan automáticamente.</t>
        </is>
      </c>
    </row>
    <row r="5" ht="32" customHeight="1">
      <c r="A5" s="16" t="inlineStr">
        <is>
          <t>Amarillo: dato editable</t>
        </is>
      </c>
      <c r="B5" s="6" t="inlineStr">
        <is>
          <t>Gris: cálculo</t>
        </is>
      </c>
      <c r="C5" s="17" t="inlineStr">
        <is>
          <t>Rojo: revisión necesaria</t>
        </is>
      </c>
      <c r="D5" s="18" t="inlineStr">
        <is>
          <t>Naranja: devolución próxima o vencida</t>
        </is>
      </c>
      <c r="E5" s="19" t="inlineStr">
        <is>
          <t>Verde: devolución completada</t>
        </is>
      </c>
    </row>
    <row r="6"/>
    <row r="7" ht="42" customHeight="1">
      <c r="A7" s="20" t="inlineStr">
        <is>
          <t>ID de atrezzo</t>
        </is>
      </c>
      <c r="B7" s="20" t="inlineStr">
        <is>
          <t>Objeto o descripción</t>
        </is>
      </c>
      <c r="C7" s="20" t="inlineStr">
        <is>
          <t>Categoría</t>
        </is>
      </c>
      <c r="D7" s="20" t="inlineStr">
        <is>
          <t>Escena</t>
        </is>
      </c>
      <c r="E7" s="20" t="inlineStr">
        <is>
          <t>Uso en escena</t>
        </is>
      </c>
      <c r="F7" s="20" t="inlineStr">
        <is>
          <t>Cantidad</t>
        </is>
      </c>
      <c r="G7" s="20" t="inlineStr">
        <is>
          <t>Procedencia</t>
        </is>
      </c>
      <c r="H7" s="20" t="inlineStr">
        <is>
          <t>Proveedor o propietario</t>
        </is>
      </c>
      <c r="I7" s="20" t="inlineStr">
        <is>
          <t>Responsable</t>
        </is>
      </c>
      <c r="J7" s="20" t="inlineStr">
        <is>
          <t>Ubicación actual</t>
        </is>
      </c>
      <c r="K7" s="20" t="inlineStr">
        <is>
          <t>Estado físico</t>
        </is>
      </c>
      <c r="L7" s="20" t="inlineStr">
        <is>
          <t>Preparación</t>
        </is>
      </c>
      <c r="M7" s="20" t="inlineStr">
        <is>
          <t>Fecha de salida</t>
        </is>
      </c>
      <c r="N7" s="20" t="inlineStr">
        <is>
          <t>Fecha prevista de devolución</t>
        </is>
      </c>
      <c r="O7" s="20" t="inlineStr">
        <is>
          <t>Cantidad devuelta</t>
        </is>
      </c>
      <c r="P7" s="20" t="inlineStr">
        <is>
          <t>Fecha de devolución final</t>
        </is>
      </c>
      <c r="Q7" s="20" t="inlineStr">
        <is>
          <t>Unidades pendientes</t>
        </is>
      </c>
      <c r="R7" s="20" t="inlineStr">
        <is>
          <t>Estado de devolución</t>
        </is>
      </c>
      <c r="S7" s="20" t="inlineStr">
        <is>
          <t>Días hasta devolución</t>
        </is>
      </c>
      <c r="T7" s="20" t="inlineStr">
        <is>
          <t>Comprobación</t>
        </is>
      </c>
    </row>
    <row r="8">
      <c r="A8" s="3" t="inlineStr">
        <is>
          <t>ATR-001</t>
        </is>
      </c>
      <c r="B8" s="21" t="inlineStr">
        <is>
          <t>Lámpara de sobremesa verde</t>
        </is>
      </c>
      <c r="C8" s="3" t="inlineStr">
        <is>
          <t>Decoración</t>
        </is>
      </c>
      <c r="D8" s="3" t="inlineStr">
        <is>
          <t>ESC-03</t>
        </is>
      </c>
      <c r="E8" s="21" t="inlineStr">
        <is>
          <t>Sobre la mesa del despacho</t>
        </is>
      </c>
      <c r="F8" s="22" t="n">
        <v>2</v>
      </c>
      <c r="G8" s="3" t="inlineStr">
        <is>
          <t>Alquiler</t>
        </is>
      </c>
      <c r="H8" s="21" t="inlineStr">
        <is>
          <t>Utilería Bruma Ficticia, S.L.</t>
        </is>
      </c>
      <c r="I8" s="3" t="inlineStr">
        <is>
          <t>Marta Nube</t>
        </is>
      </c>
      <c r="J8" s="21" t="inlineStr">
        <is>
          <t>Furgón de atrezzo</t>
        </is>
      </c>
      <c r="K8" s="3" t="inlineStr">
        <is>
          <t>Bueno</t>
        </is>
      </c>
      <c r="L8" s="3" t="inlineStr">
        <is>
          <t>Listo para rodaje</t>
        </is>
      </c>
      <c r="M8" s="40" t="n">
        <v>46270</v>
      </c>
      <c r="N8" s="40" t="n">
        <v>46274</v>
      </c>
      <c r="O8" s="22" t="n">
        <v>0</v>
      </c>
      <c r="P8" s="40" t="n"/>
      <c r="Q8" s="24">
        <f>IF($A8="","",IF(OR($G8="Alquiler",$G8="Préstamo"),MAX($F8-IF($O8="",0,$O8),0),0))</f>
        <v/>
      </c>
      <c r="R8" s="25">
        <f>IF($A8="","",IF(NOT(OR($G8="Alquiler",$G8="Préstamo")),"No procede",IF($Q8=0,"Devuelto",IF(AND($O8&lt;&gt;"",$O8&gt;0),"Devolución parcial",IF($M8="","Pendiente de salida",IF($N8="","Sin fecha prevista",IF($N8&lt;Resumen!$E$3,"Vencido",IF($N8&lt;=Resumen!$E$3+Resumen!$H$3,"Próximo vencimiento","En uso"))))))))</f>
        <v/>
      </c>
      <c r="S8" s="41">
        <f>IF(OR($A8="",$Q8=0,$N8=""),"",$N8-Resumen!$E$3)</f>
        <v/>
      </c>
      <c r="T8" s="27">
        <f>IF($A8="","",IF(OR($B8="",$C8="",$D8="",$F8="",$G8="",$I8="",$J8="",$K8="",$L8=""),"REVISAR: faltan datos obligatorios",IF(COUNTIF($A$8:$A$207,$A8)&gt;1,"REVISAR: ID duplicado",IF(AND(OR($G8="Alquiler",$G8="Préstamo"),$H8=""),"REVISAR: falta proveedor o propietario",IF(AND(OR($G8="Alquiler",$G8="Préstamo"),$Q8&gt;0,$N8=""),"REVISAR: falta fecha prevista",IF(AND($O8&lt;&gt;"",$O8&gt;$F8),"REVISAR: devolución superior a cantidad",IF(AND($P8&lt;&gt;"",$M8&lt;&gt;"",$P8&lt;$M8),"REVISAR: fechas incoherentes",IF(AND($P8&lt;&gt;"",$Q8&gt;0),"REVISAR: fecha final con unidades pendientes","Correcto"))))))))</f>
        <v/>
      </c>
    </row>
    <row r="9">
      <c r="A9" s="3" t="inlineStr">
        <is>
          <t>ATR-002</t>
        </is>
      </c>
      <c r="B9" s="21" t="inlineStr">
        <is>
          <t>Juego de tazas azul cobalto</t>
        </is>
      </c>
      <c r="C9" s="3" t="inlineStr">
        <is>
          <t>Menaje</t>
        </is>
      </c>
      <c r="D9" s="3" t="inlineStr">
        <is>
          <t>ESC-07</t>
        </is>
      </c>
      <c r="E9" s="21" t="inlineStr">
        <is>
          <t>Desayuno de los personajes</t>
        </is>
      </c>
      <c r="F9" s="22" t="n">
        <v>6</v>
      </c>
      <c r="G9" s="3" t="inlineStr">
        <is>
          <t>Propio de producción</t>
        </is>
      </c>
      <c r="H9" s="21" t="n"/>
      <c r="I9" s="3" t="inlineStr">
        <is>
          <t>Leo Prado</t>
        </is>
      </c>
      <c r="J9" s="21" t="inlineStr">
        <is>
          <t>Almacén de producción</t>
        </is>
      </c>
      <c r="K9" s="3" t="inlineStr">
        <is>
          <t>Bueno</t>
        </is>
      </c>
      <c r="L9" s="3" t="inlineStr">
        <is>
          <t>Etiquetado</t>
        </is>
      </c>
      <c r="M9" s="40" t="n"/>
      <c r="N9" s="40" t="n"/>
      <c r="O9" s="22" t="n"/>
      <c r="P9" s="40" t="n"/>
      <c r="Q9" s="24">
        <f>IF($A9="","",IF(OR($G9="Alquiler",$G9="Préstamo"),MAX($F9-IF($O9="",0,$O9),0),0))</f>
        <v/>
      </c>
      <c r="R9" s="25">
        <f>IF($A9="","",IF(NOT(OR($G9="Alquiler",$G9="Préstamo")),"No procede",IF($Q9=0,"Devuelto",IF(AND($O9&lt;&gt;"",$O9&gt;0),"Devolución parcial",IF($M9="","Pendiente de salida",IF($N9="","Sin fecha prevista",IF($N9&lt;Resumen!$E$3,"Vencido",IF($N9&lt;=Resumen!$E$3+Resumen!$H$3,"Próximo vencimiento","En uso"))))))))</f>
        <v/>
      </c>
      <c r="S9" s="41">
        <f>IF(OR($A9="",$Q9=0,$N9=""),"",$N9-Resumen!$E$3)</f>
        <v/>
      </c>
      <c r="T9" s="27">
        <f>IF($A9="","",IF(OR($B9="",$C9="",$D9="",$F9="",$G9="",$I9="",$J9="",$K9="",$L9=""),"REVISAR: faltan datos obligatorios",IF(COUNTIF($A$8:$A$207,$A9)&gt;1,"REVISAR: ID duplicado",IF(AND(OR($G9="Alquiler",$G9="Préstamo"),$H9=""),"REVISAR: falta proveedor o propietario",IF(AND(OR($G9="Alquiler",$G9="Préstamo"),$Q9&gt;0,$N9=""),"REVISAR: falta fecha prevista",IF(AND($O9&lt;&gt;"",$O9&gt;$F9),"REVISAR: devolución superior a cantidad",IF(AND($P9&lt;&gt;"",$M9&lt;&gt;"",$P9&lt;$M9),"REVISAR: fechas incoherentes",IF(AND($P9&lt;&gt;"",$Q9&gt;0),"REVISAR: fecha final con unidades pendientes","Correcto"))))))))</f>
        <v/>
      </c>
    </row>
    <row r="10">
      <c r="A10" s="3" t="inlineStr">
        <is>
          <t>ATR-003</t>
        </is>
      </c>
      <c r="B10" s="21" t="inlineStr">
        <is>
          <t>Teléfono de sobremesa años 80</t>
        </is>
      </c>
      <c r="C10" s="3" t="inlineStr">
        <is>
          <t>Tecnología</t>
        </is>
      </c>
      <c r="D10" s="3" t="inlineStr">
        <is>
          <t>ESC-04</t>
        </is>
      </c>
      <c r="E10" s="21" t="inlineStr">
        <is>
          <t>Llamada desde recepción</t>
        </is>
      </c>
      <c r="F10" s="22" t="n">
        <v>1</v>
      </c>
      <c r="G10" s="3" t="inlineStr">
        <is>
          <t>Préstamo</t>
        </is>
      </c>
      <c r="H10" s="21" t="inlineStr">
        <is>
          <t>Archivo Escénico Nébula</t>
        </is>
      </c>
      <c r="I10" s="3" t="inlineStr">
        <is>
          <t>Inés Solana</t>
        </is>
      </c>
      <c r="J10" s="21" t="inlineStr">
        <is>
          <t>Plató 1</t>
        </is>
      </c>
      <c r="K10" s="3" t="inlineStr">
        <is>
          <t>Con marcas de uso</t>
        </is>
      </c>
      <c r="L10" s="3" t="inlineStr">
        <is>
          <t>Listo para rodaje</t>
        </is>
      </c>
      <c r="M10" s="40" t="n">
        <v>46269</v>
      </c>
      <c r="N10" s="40" t="n">
        <v>46271</v>
      </c>
      <c r="O10" s="22" t="n">
        <v>0</v>
      </c>
      <c r="P10" s="40" t="n"/>
      <c r="Q10" s="24">
        <f>IF($A10="","",IF(OR($G10="Alquiler",$G10="Préstamo"),MAX($F10-IF($O10="",0,$O10),0),0))</f>
        <v/>
      </c>
      <c r="R10" s="25">
        <f>IF($A10="","",IF(NOT(OR($G10="Alquiler",$G10="Préstamo")),"No procede",IF($Q10=0,"Devuelto",IF(AND($O10&lt;&gt;"",$O10&gt;0),"Devolución parcial",IF($M10="","Pendiente de salida",IF($N10="","Sin fecha prevista",IF($N10&lt;Resumen!$E$3,"Vencido",IF($N10&lt;=Resumen!$E$3+Resumen!$H$3,"Próximo vencimiento","En uso"))))))))</f>
        <v/>
      </c>
      <c r="S10" s="41">
        <f>IF(OR($A10="",$Q10=0,$N10=""),"",$N10-Resumen!$E$3)</f>
        <v/>
      </c>
      <c r="T10" s="27">
        <f>IF($A10="","",IF(OR($B10="",$C10="",$D10="",$F10="",$G10="",$I10="",$J10="",$K10="",$L10=""),"REVISAR: faltan datos obligatorios",IF(COUNTIF($A$8:$A$207,$A10)&gt;1,"REVISAR: ID duplicado",IF(AND(OR($G10="Alquiler",$G10="Préstamo"),$H10=""),"REVISAR: falta proveedor o propietario",IF(AND(OR($G10="Alquiler",$G10="Préstamo"),$Q10&gt;0,$N10=""),"REVISAR: falta fecha prevista",IF(AND($O10&lt;&gt;"",$O10&gt;$F10),"REVISAR: devolución superior a cantidad",IF(AND($P10&lt;&gt;"",$M10&lt;&gt;"",$P10&lt;$M10),"REVISAR: fechas incoherentes",IF(AND($P10&lt;&gt;"",$Q10&gt;0),"REVISAR: fecha final con unidades pendientes","Correcto"))))))))</f>
        <v/>
      </c>
    </row>
    <row r="11">
      <c r="A11" s="3" t="inlineStr">
        <is>
          <t>ATR-004</t>
        </is>
      </c>
      <c r="B11" s="21" t="inlineStr">
        <is>
          <t>Maletín rígido gris</t>
        </is>
      </c>
      <c r="C11" s="3" t="inlineStr">
        <is>
          <t>Decoración</t>
        </is>
      </c>
      <c r="D11" s="3" t="inlineStr">
        <is>
          <t>ESC-09</t>
        </is>
      </c>
      <c r="E11" s="21" t="inlineStr">
        <is>
          <t>El personaje entrega el maletín</t>
        </is>
      </c>
      <c r="F11" s="22" t="n">
        <v>1</v>
      </c>
      <c r="G11" s="3" t="inlineStr">
        <is>
          <t>Compra</t>
        </is>
      </c>
      <c r="H11" s="21" t="n"/>
      <c r="I11" s="3" t="inlineStr">
        <is>
          <t>Bruno Cauce</t>
        </is>
      </c>
      <c r="J11" s="21" t="inlineStr">
        <is>
          <t>Camerino 2</t>
        </is>
      </c>
      <c r="K11" s="3" t="inlineStr">
        <is>
          <t>Bueno</t>
        </is>
      </c>
      <c r="L11" s="3" t="inlineStr">
        <is>
          <t>Pendiente de preparación</t>
        </is>
      </c>
      <c r="M11" s="40" t="n"/>
      <c r="N11" s="40" t="n"/>
      <c r="O11" s="22" t="n"/>
      <c r="P11" s="40" t="n"/>
      <c r="Q11" s="24">
        <f>IF($A11="","",IF(OR($G11="Alquiler",$G11="Préstamo"),MAX($F11-IF($O11="",0,$O11),0),0))</f>
        <v/>
      </c>
      <c r="R11" s="25">
        <f>IF($A11="","",IF(NOT(OR($G11="Alquiler",$G11="Préstamo")),"No procede",IF($Q11=0,"Devuelto",IF(AND($O11&lt;&gt;"",$O11&gt;0),"Devolución parcial",IF($M11="","Pendiente de salida",IF($N11="","Sin fecha prevista",IF($N11&lt;Resumen!$E$3,"Vencido",IF($N11&lt;=Resumen!$E$3+Resumen!$H$3,"Próximo vencimiento","En uso"))))))))</f>
        <v/>
      </c>
      <c r="S11" s="41">
        <f>IF(OR($A11="",$Q11=0,$N11=""),"",$N11-Resumen!$E$3)</f>
        <v/>
      </c>
      <c r="T11" s="27">
        <f>IF($A11="","",IF(OR($B11="",$C11="",$D11="",$F11="",$G11="",$I11="",$J11="",$K11="",$L11=""),"REVISAR: faltan datos obligatorios",IF(COUNTIF($A$8:$A$207,$A11)&gt;1,"REVISAR: ID duplicado",IF(AND(OR($G11="Alquiler",$G11="Préstamo"),$H11=""),"REVISAR: falta proveedor o propietario",IF(AND(OR($G11="Alquiler",$G11="Préstamo"),$Q11&gt;0,$N11=""),"REVISAR: falta fecha prevista",IF(AND($O11&lt;&gt;"",$O11&gt;$F11),"REVISAR: devolución superior a cantidad",IF(AND($P11&lt;&gt;"",$M11&lt;&gt;"",$P11&lt;$M11),"REVISAR: fechas incoherentes",IF(AND($P11&lt;&gt;"",$Q11&gt;0),"REVISAR: fecha final con unidades pendientes","Correcto"))))))))</f>
        <v/>
      </c>
    </row>
    <row r="12">
      <c r="A12" s="3" t="inlineStr">
        <is>
          <t>ATR-005</t>
        </is>
      </c>
      <c r="B12" s="21" t="inlineStr">
        <is>
          <t>Periódico «La Voz del Puerto»</t>
        </is>
      </c>
      <c r="C12" s="3" t="inlineStr">
        <is>
          <t>Documentación ficticia</t>
        </is>
      </c>
      <c r="D12" s="3" t="inlineStr">
        <is>
          <t>ESC-02</t>
        </is>
      </c>
      <c r="E12" s="21" t="inlineStr">
        <is>
          <t>Titular visible en primer plano</t>
        </is>
      </c>
      <c r="F12" s="22" t="n">
        <v>12</v>
      </c>
      <c r="G12" s="3" t="inlineStr">
        <is>
          <t>Fabricación para rodaje</t>
        </is>
      </c>
      <c r="H12" s="21" t="inlineStr">
        <is>
          <t>Taller Gráfico Cometa</t>
        </is>
      </c>
      <c r="I12" s="3" t="inlineStr">
        <is>
          <t>Julia Linde</t>
        </is>
      </c>
      <c r="J12" s="21" t="inlineStr">
        <is>
          <t>Mesa de continuidad</t>
        </is>
      </c>
      <c r="K12" s="3" t="inlineStr">
        <is>
          <t>Bueno</t>
        </is>
      </c>
      <c r="L12" s="3" t="inlineStr">
        <is>
          <t>Listo para rodaje</t>
        </is>
      </c>
      <c r="M12" s="40" t="n">
        <v>46268</v>
      </c>
      <c r="N12" s="40" t="n"/>
      <c r="O12" s="22" t="n"/>
      <c r="P12" s="40" t="n"/>
      <c r="Q12" s="24">
        <f>IF($A12="","",IF(OR($G12="Alquiler",$G12="Préstamo"),MAX($F12-IF($O12="",0,$O12),0),0))</f>
        <v/>
      </c>
      <c r="R12" s="25">
        <f>IF($A12="","",IF(NOT(OR($G12="Alquiler",$G12="Préstamo")),"No procede",IF($Q12=0,"Devuelto",IF(AND($O12&lt;&gt;"",$O12&gt;0),"Devolución parcial",IF($M12="","Pendiente de salida",IF($N12="","Sin fecha prevista",IF($N12&lt;Resumen!$E$3,"Vencido",IF($N12&lt;=Resumen!$E$3+Resumen!$H$3,"Próximo vencimiento","En uso"))))))))</f>
        <v/>
      </c>
      <c r="S12" s="41">
        <f>IF(OR($A12="",$Q12=0,$N12=""),"",$N12-Resumen!$E$3)</f>
        <v/>
      </c>
      <c r="T12" s="27">
        <f>IF($A12="","",IF(OR($B12="",$C12="",$D12="",$F12="",$G12="",$I12="",$J12="",$K12="",$L12=""),"REVISAR: faltan datos obligatorios",IF(COUNTIF($A$8:$A$207,$A12)&gt;1,"REVISAR: ID duplicado",IF(AND(OR($G12="Alquiler",$G12="Préstamo"),$H12=""),"REVISAR: falta proveedor o propietario",IF(AND(OR($G12="Alquiler",$G12="Préstamo"),$Q12&gt;0,$N12=""),"REVISAR: falta fecha prevista",IF(AND($O12&lt;&gt;"",$O12&gt;$F12),"REVISAR: devolución superior a cantidad",IF(AND($P12&lt;&gt;"",$M12&lt;&gt;"",$P12&lt;$M12),"REVISAR: fechas incoherentes",IF(AND($P12&lt;&gt;"",$Q12&gt;0),"REVISAR: fecha final con unidades pendientes","Correcto"))))))))</f>
        <v/>
      </c>
    </row>
    <row r="13">
      <c r="A13" s="3" t="inlineStr">
        <is>
          <t>ATR-006</t>
        </is>
      </c>
      <c r="B13" s="21" t="inlineStr">
        <is>
          <t>Silla de madera oscura</t>
        </is>
      </c>
      <c r="C13" s="3" t="inlineStr">
        <is>
          <t>Mobiliario</t>
        </is>
      </c>
      <c r="D13" s="3" t="inlineStr">
        <is>
          <t>ESC-03</t>
        </is>
      </c>
      <c r="E13" s="21" t="inlineStr">
        <is>
          <t>Silla frente al escritorio</t>
        </is>
      </c>
      <c r="F13" s="22" t="n">
        <v>4</v>
      </c>
      <c r="G13" s="3" t="inlineStr">
        <is>
          <t>Alquiler</t>
        </is>
      </c>
      <c r="H13" s="21" t="inlineStr">
        <is>
          <t>Muebles Tramoya Imaginaria</t>
        </is>
      </c>
      <c r="I13" s="3" t="inlineStr">
        <is>
          <t>Marta Nube</t>
        </is>
      </c>
      <c r="J13" s="21" t="inlineStr">
        <is>
          <t>Plató 2</t>
        </is>
      </c>
      <c r="K13" s="3" t="inlineStr">
        <is>
          <t>Bueno</t>
        </is>
      </c>
      <c r="L13" s="3" t="inlineStr">
        <is>
          <t>Listo para rodaje</t>
        </is>
      </c>
      <c r="M13" s="40" t="n">
        <v>46270</v>
      </c>
      <c r="N13" s="40" t="n">
        <v>46275</v>
      </c>
      <c r="O13" s="22" t="n">
        <v>2</v>
      </c>
      <c r="P13" s="40" t="n"/>
      <c r="Q13" s="24">
        <f>IF($A13="","",IF(OR($G13="Alquiler",$G13="Préstamo"),MAX($F13-IF($O13="",0,$O13),0),0))</f>
        <v/>
      </c>
      <c r="R13" s="25">
        <f>IF($A13="","",IF(NOT(OR($G13="Alquiler",$G13="Préstamo")),"No procede",IF($Q13=0,"Devuelto",IF(AND($O13&lt;&gt;"",$O13&gt;0),"Devolución parcial",IF($M13="","Pendiente de salida",IF($N13="","Sin fecha prevista",IF($N13&lt;Resumen!$E$3,"Vencido",IF($N13&lt;=Resumen!$E$3+Resumen!$H$3,"Próximo vencimiento","En uso"))))))))</f>
        <v/>
      </c>
      <c r="S13" s="41">
        <f>IF(OR($A13="",$Q13=0,$N13=""),"",$N13-Resumen!$E$3)</f>
        <v/>
      </c>
      <c r="T13" s="27">
        <f>IF($A13="","",IF(OR($B13="",$C13="",$D13="",$F13="",$G13="",$I13="",$J13="",$K13="",$L13=""),"REVISAR: faltan datos obligatorios",IF(COUNTIF($A$8:$A$207,$A13)&gt;1,"REVISAR: ID duplicado",IF(AND(OR($G13="Alquiler",$G13="Préstamo"),$H13=""),"REVISAR: falta proveedor o propietario",IF(AND(OR($G13="Alquiler",$G13="Préstamo"),$Q13&gt;0,$N13=""),"REVISAR: falta fecha prevista",IF(AND($O13&lt;&gt;"",$O13&gt;$F13),"REVISAR: devolución superior a cantidad",IF(AND($P13&lt;&gt;"",$M13&lt;&gt;"",$P13&lt;$M13),"REVISAR: fechas incoherentes",IF(AND($P13&lt;&gt;"",$Q13&gt;0),"REVISAR: fecha final con unidades pendientes","Correcto"))))))))</f>
        <v/>
      </c>
    </row>
    <row r="14">
      <c r="A14" s="3" t="inlineStr">
        <is>
          <t>ATR-007</t>
        </is>
      </c>
      <c r="B14" s="21" t="inlineStr">
        <is>
          <t>Botellas con etiqueta ficticia</t>
        </is>
      </c>
      <c r="C14" s="3" t="inlineStr">
        <is>
          <t>Consumible de escena</t>
        </is>
      </c>
      <c r="D14" s="3" t="inlineStr">
        <is>
          <t>ESC-07</t>
        </is>
      </c>
      <c r="E14" s="21" t="inlineStr">
        <is>
          <t>Botellas sobre la mesa</t>
        </is>
      </c>
      <c r="F14" s="22" t="n">
        <v>8</v>
      </c>
      <c r="G14" s="3" t="inlineStr">
        <is>
          <t>Compra</t>
        </is>
      </c>
      <c r="H14" s="21" t="n"/>
      <c r="I14" s="3" t="inlineStr">
        <is>
          <t>Leo Prado</t>
        </is>
      </c>
      <c r="J14" s="21" t="inlineStr">
        <is>
          <t>Furgón de atrezzo</t>
        </is>
      </c>
      <c r="K14" s="3" t="inlineStr">
        <is>
          <t>Bueno</t>
        </is>
      </c>
      <c r="L14" s="3" t="inlineStr">
        <is>
          <t>Etiquetado</t>
        </is>
      </c>
      <c r="M14" s="40" t="n"/>
      <c r="N14" s="40" t="n"/>
      <c r="O14" s="22" t="n"/>
      <c r="P14" s="40" t="n"/>
      <c r="Q14" s="24">
        <f>IF($A14="","",IF(OR($G14="Alquiler",$G14="Préstamo"),MAX($F14-IF($O14="",0,$O14),0),0))</f>
        <v/>
      </c>
      <c r="R14" s="25">
        <f>IF($A14="","",IF(NOT(OR($G14="Alquiler",$G14="Préstamo")),"No procede",IF($Q14=0,"Devuelto",IF(AND($O14&lt;&gt;"",$O14&gt;0),"Devolución parcial",IF($M14="","Pendiente de salida",IF($N14="","Sin fecha prevista",IF($N14&lt;Resumen!$E$3,"Vencido",IF($N14&lt;=Resumen!$E$3+Resumen!$H$3,"Próximo vencimiento","En uso"))))))))</f>
        <v/>
      </c>
      <c r="S14" s="41">
        <f>IF(OR($A14="",$Q14=0,$N14=""),"",$N14-Resumen!$E$3)</f>
        <v/>
      </c>
      <c r="T14" s="27">
        <f>IF($A14="","",IF(OR($B14="",$C14="",$D14="",$F14="",$G14="",$I14="",$J14="",$K14="",$L14=""),"REVISAR: faltan datos obligatorios",IF(COUNTIF($A$8:$A$207,$A14)&gt;1,"REVISAR: ID duplicado",IF(AND(OR($G14="Alquiler",$G14="Préstamo"),$H14=""),"REVISAR: falta proveedor o propietario",IF(AND(OR($G14="Alquiler",$G14="Préstamo"),$Q14&gt;0,$N14=""),"REVISAR: falta fecha prevista",IF(AND($O14&lt;&gt;"",$O14&gt;$F14),"REVISAR: devolución superior a cantidad",IF(AND($P14&lt;&gt;"",$M14&lt;&gt;"",$P14&lt;$M14),"REVISAR: fechas incoherentes",IF(AND($P14&lt;&gt;"",$Q14&gt;0),"REVISAR: fecha final con unidades pendientes","Correcto"))))))))</f>
        <v/>
      </c>
    </row>
    <row r="15">
      <c r="A15" s="3" t="inlineStr">
        <is>
          <t>ATR-008</t>
        </is>
      </c>
      <c r="B15" s="21" t="inlineStr">
        <is>
          <t>Pistola simulada de resina</t>
        </is>
      </c>
      <c r="C15" s="3" t="inlineStr">
        <is>
          <t>Armas simuladas</t>
        </is>
      </c>
      <c r="D15" s="3" t="inlineStr">
        <is>
          <t>ESC-11</t>
        </is>
      </c>
      <c r="E15" s="21" t="inlineStr">
        <is>
          <t>Objeto inerte dentro de un cajón</t>
        </is>
      </c>
      <c r="F15" s="22" t="n">
        <v>1</v>
      </c>
      <c r="G15" s="3" t="inlineStr">
        <is>
          <t>Alquiler</t>
        </is>
      </c>
      <c r="H15" s="21" t="inlineStr">
        <is>
          <t>Atrezzo Horizonte Inventado</t>
        </is>
      </c>
      <c r="I15" s="3" t="inlineStr">
        <is>
          <t>Sara Monte</t>
        </is>
      </c>
      <c r="J15" s="21" t="inlineStr">
        <is>
          <t>Custodia restringida</t>
        </is>
      </c>
      <c r="K15" s="3" t="inlineStr">
        <is>
          <t>Bueno</t>
        </is>
      </c>
      <c r="L15" s="3" t="inlineStr">
        <is>
          <t>Pendiente de comprobación</t>
        </is>
      </c>
      <c r="M15" s="40" t="n">
        <v>46272</v>
      </c>
      <c r="N15" s="40" t="n">
        <v>46273</v>
      </c>
      <c r="O15" s="22" t="n">
        <v>0</v>
      </c>
      <c r="P15" s="40" t="n"/>
      <c r="Q15" s="24">
        <f>IF($A15="","",IF(OR($G15="Alquiler",$G15="Préstamo"),MAX($F15-IF($O15="",0,$O15),0),0))</f>
        <v/>
      </c>
      <c r="R15" s="25">
        <f>IF($A15="","",IF(NOT(OR($G15="Alquiler",$G15="Préstamo")),"No procede",IF($Q15=0,"Devuelto",IF(AND($O15&lt;&gt;"",$O15&gt;0),"Devolución parcial",IF($M15="","Pendiente de salida",IF($N15="","Sin fecha prevista",IF($N15&lt;Resumen!$E$3,"Vencido",IF($N15&lt;=Resumen!$E$3+Resumen!$H$3,"Próximo vencimiento","En uso"))))))))</f>
        <v/>
      </c>
      <c r="S15" s="41">
        <f>IF(OR($A15="",$Q15=0,$N15=""),"",$N15-Resumen!$E$3)</f>
        <v/>
      </c>
      <c r="T15" s="27">
        <f>IF($A15="","",IF(OR($B15="",$C15="",$D15="",$F15="",$G15="",$I15="",$J15="",$K15="",$L15=""),"REVISAR: faltan datos obligatorios",IF(COUNTIF($A$8:$A$207,$A15)&gt;1,"REVISAR: ID duplicado",IF(AND(OR($G15="Alquiler",$G15="Préstamo"),$H15=""),"REVISAR: falta proveedor o propietario",IF(AND(OR($G15="Alquiler",$G15="Préstamo"),$Q15&gt;0,$N15=""),"REVISAR: falta fecha prevista",IF(AND($O15&lt;&gt;"",$O15&gt;$F15),"REVISAR: devolución superior a cantidad",IF(AND($P15&lt;&gt;"",$M15&lt;&gt;"",$P15&lt;$M15),"REVISAR: fechas incoherentes",IF(AND($P15&lt;&gt;"",$Q15&gt;0),"REVISAR: fecha final con unidades pendientes","Correcto"))))))))</f>
        <v/>
      </c>
    </row>
    <row r="16">
      <c r="A16" s="3" t="inlineStr">
        <is>
          <t>ATR-009</t>
        </is>
      </c>
      <c r="B16" s="21" t="inlineStr">
        <is>
          <t>Marco dorado con fotografía ficticia</t>
        </is>
      </c>
      <c r="C16" s="3" t="inlineStr">
        <is>
          <t>Decoración</t>
        </is>
      </c>
      <c r="D16" s="3" t="inlineStr">
        <is>
          <t>ESC-05</t>
        </is>
      </c>
      <c r="E16" s="21" t="inlineStr">
        <is>
          <t>Fondo de la sala de estar</t>
        </is>
      </c>
      <c r="F16" s="22" t="n">
        <v>3</v>
      </c>
      <c r="G16" s="3" t="inlineStr">
        <is>
          <t>Préstamo</t>
        </is>
      </c>
      <c r="H16" s="21" t="inlineStr">
        <is>
          <t>Colección Aurora Ficticia</t>
        </is>
      </c>
      <c r="I16" s="3" t="inlineStr">
        <is>
          <t>Inés Solana</t>
        </is>
      </c>
      <c r="J16" s="21" t="inlineStr">
        <is>
          <t>Plató 1</t>
        </is>
      </c>
      <c r="K16" s="3" t="inlineStr">
        <is>
          <t>Frágil</t>
        </is>
      </c>
      <c r="L16" s="3" t="inlineStr">
        <is>
          <t>Listo para rodaje</t>
        </is>
      </c>
      <c r="M16" s="40" t="n">
        <v>46266</v>
      </c>
      <c r="N16" s="40" t="n">
        <v>46270</v>
      </c>
      <c r="O16" s="22" t="n">
        <v>3</v>
      </c>
      <c r="P16" s="40" t="n">
        <v>46270</v>
      </c>
      <c r="Q16" s="24">
        <f>IF($A16="","",IF(OR($G16="Alquiler",$G16="Préstamo"),MAX($F16-IF($O16="",0,$O16),0),0))</f>
        <v/>
      </c>
      <c r="R16" s="25">
        <f>IF($A16="","",IF(NOT(OR($G16="Alquiler",$G16="Préstamo")),"No procede",IF($Q16=0,"Devuelto",IF(AND($O16&lt;&gt;"",$O16&gt;0),"Devolución parcial",IF($M16="","Pendiente de salida",IF($N16="","Sin fecha prevista",IF($N16&lt;Resumen!$E$3,"Vencido",IF($N16&lt;=Resumen!$E$3+Resumen!$H$3,"Próximo vencimiento","En uso"))))))))</f>
        <v/>
      </c>
      <c r="S16" s="41">
        <f>IF(OR($A16="",$Q16=0,$N16=""),"",$N16-Resumen!$E$3)</f>
        <v/>
      </c>
      <c r="T16" s="27">
        <f>IF($A16="","",IF(OR($B16="",$C16="",$D16="",$F16="",$G16="",$I16="",$J16="",$K16="",$L16=""),"REVISAR: faltan datos obligatorios",IF(COUNTIF($A$8:$A$207,$A16)&gt;1,"REVISAR: ID duplicado",IF(AND(OR($G16="Alquiler",$G16="Préstamo"),$H16=""),"REVISAR: falta proveedor o propietario",IF(AND(OR($G16="Alquiler",$G16="Préstamo"),$Q16&gt;0,$N16=""),"REVISAR: falta fecha prevista",IF(AND($O16&lt;&gt;"",$O16&gt;$F16),"REVISAR: devolución superior a cantidad",IF(AND($P16&lt;&gt;"",$M16&lt;&gt;"",$P16&lt;$M16),"REVISAR: fechas incoherentes",IF(AND($P16&lt;&gt;"",$Q16&gt;0),"REVISAR: fecha final con unidades pendientes","Correcto"))))))))</f>
        <v/>
      </c>
    </row>
    <row r="17">
      <c r="A17" s="3" t="inlineStr">
        <is>
          <t>ATR-010</t>
        </is>
      </c>
      <c r="B17" s="21" t="inlineStr">
        <is>
          <t>Gabardina beige para perchero</t>
        </is>
      </c>
      <c r="C17" s="3" t="inlineStr">
        <is>
          <t>Vestuario de escena</t>
        </is>
      </c>
      <c r="D17" s="3" t="inlineStr">
        <is>
          <t>ESC-04</t>
        </is>
      </c>
      <c r="E17" s="21" t="inlineStr">
        <is>
          <t>Colgada en el recibidor</t>
        </is>
      </c>
      <c r="F17" s="22" t="n">
        <v>1</v>
      </c>
      <c r="G17" s="3" t="inlineStr">
        <is>
          <t>Préstamo</t>
        </is>
      </c>
      <c r="H17" s="21" t="inlineStr">
        <is>
          <t>Vestuario Viento Norte Ficticio</t>
        </is>
      </c>
      <c r="I17" s="3" t="inlineStr">
        <is>
          <t>Bruno Cauce</t>
        </is>
      </c>
      <c r="J17" s="21" t="inlineStr">
        <is>
          <t>Perchero de plató</t>
        </is>
      </c>
      <c r="K17" s="3" t="inlineStr">
        <is>
          <t>Bueno</t>
        </is>
      </c>
      <c r="L17" s="3" t="inlineStr">
        <is>
          <t>Listo para rodaje</t>
        </is>
      </c>
      <c r="M17" s="40" t="n">
        <v>46269</v>
      </c>
      <c r="N17" s="40" t="n">
        <v>46277</v>
      </c>
      <c r="O17" s="22" t="n">
        <v>0</v>
      </c>
      <c r="P17" s="40" t="n"/>
      <c r="Q17" s="24">
        <f>IF($A17="","",IF(OR($G17="Alquiler",$G17="Préstamo"),MAX($F17-IF($O17="",0,$O17),0),0))</f>
        <v/>
      </c>
      <c r="R17" s="25">
        <f>IF($A17="","",IF(NOT(OR($G17="Alquiler",$G17="Préstamo")),"No procede",IF($Q17=0,"Devuelto",IF(AND($O17&lt;&gt;"",$O17&gt;0),"Devolución parcial",IF($M17="","Pendiente de salida",IF($N17="","Sin fecha prevista",IF($N17&lt;Resumen!$E$3,"Vencido",IF($N17&lt;=Resumen!$E$3+Resumen!$H$3,"Próximo vencimiento","En uso"))))))))</f>
        <v/>
      </c>
      <c r="S17" s="41">
        <f>IF(OR($A17="",$Q17=0,$N17=""),"",$N17-Resumen!$E$3)</f>
        <v/>
      </c>
      <c r="T17" s="27">
        <f>IF($A17="","",IF(OR($B17="",$C17="",$D17="",$F17="",$G17="",$I17="",$J17="",$K17="",$L17=""),"REVISAR: faltan datos obligatorios",IF(COUNTIF($A$8:$A$207,$A17)&gt;1,"REVISAR: ID duplicado",IF(AND(OR($G17="Alquiler",$G17="Préstamo"),$H17=""),"REVISAR: falta proveedor o propietario",IF(AND(OR($G17="Alquiler",$G17="Préstamo"),$Q17&gt;0,$N17=""),"REVISAR: falta fecha prevista",IF(AND($O17&lt;&gt;"",$O17&gt;$F17),"REVISAR: devolución superior a cantidad",IF(AND($P17&lt;&gt;"",$M17&lt;&gt;"",$P17&lt;$M17),"REVISAR: fechas incoherentes",IF(AND($P17&lt;&gt;"",$Q17&gt;0),"REVISAR: fecha final con unidades pendientes","Correcto"))))))))</f>
        <v/>
      </c>
    </row>
    <row r="18">
      <c r="A18" s="3" t="n"/>
      <c r="B18" s="21" t="n"/>
      <c r="C18" s="3" t="n"/>
      <c r="D18" s="3" t="n"/>
      <c r="E18" s="21" t="n"/>
      <c r="F18" s="22" t="n"/>
      <c r="G18" s="3" t="n"/>
      <c r="H18" s="21" t="n"/>
      <c r="I18" s="3" t="n"/>
      <c r="J18" s="21" t="n"/>
      <c r="K18" s="3" t="n"/>
      <c r="L18" s="3" t="n"/>
      <c r="M18" s="40" t="n"/>
      <c r="N18" s="40" t="n"/>
      <c r="O18" s="22" t="n"/>
      <c r="P18" s="40" t="n"/>
      <c r="Q18" s="24">
        <f>IF($A18="","",IF(OR($G18="Alquiler",$G18="Préstamo"),MAX($F18-IF($O18="",0,$O18),0),0))</f>
        <v/>
      </c>
      <c r="R18" s="25">
        <f>IF($A18="","",IF(NOT(OR($G18="Alquiler",$G18="Préstamo")),"No procede",IF($Q18=0,"Devuelto",IF(AND($O18&lt;&gt;"",$O18&gt;0),"Devolución parcial",IF($M18="","Pendiente de salida",IF($N18="","Sin fecha prevista",IF($N18&lt;Resumen!$E$3,"Vencido",IF($N18&lt;=Resumen!$E$3+Resumen!$H$3,"Próximo vencimiento","En uso"))))))))</f>
        <v/>
      </c>
      <c r="S18" s="41">
        <f>IF(OR($A18="",$Q18=0,$N18=""),"",$N18-Resumen!$E$3)</f>
        <v/>
      </c>
      <c r="T18" s="27">
        <f>IF($A18="","",IF(OR($B18="",$C18="",$D18="",$F18="",$G18="",$I18="",$J18="",$K18="",$L18=""),"REVISAR: faltan datos obligatorios",IF(COUNTIF($A$8:$A$207,$A18)&gt;1,"REVISAR: ID duplicado",IF(AND(OR($G18="Alquiler",$G18="Préstamo"),$H18=""),"REVISAR: falta proveedor o propietario",IF(AND(OR($G18="Alquiler",$G18="Préstamo"),$Q18&gt;0,$N18=""),"REVISAR: falta fecha prevista",IF(AND($O18&lt;&gt;"",$O18&gt;$F18),"REVISAR: devolución superior a cantidad",IF(AND($P18&lt;&gt;"",$M18&lt;&gt;"",$P18&lt;$M18),"REVISAR: fechas incoherentes",IF(AND($P18&lt;&gt;"",$Q18&gt;0),"REVISAR: fecha final con unidades pendientes","Correcto"))))))))</f>
        <v/>
      </c>
    </row>
    <row r="19">
      <c r="A19" s="3" t="n"/>
      <c r="B19" s="21" t="n"/>
      <c r="C19" s="3" t="n"/>
      <c r="D19" s="3" t="n"/>
      <c r="E19" s="21" t="n"/>
      <c r="F19" s="22" t="n"/>
      <c r="G19" s="3" t="n"/>
      <c r="H19" s="21" t="n"/>
      <c r="I19" s="3" t="n"/>
      <c r="J19" s="21" t="n"/>
      <c r="K19" s="3" t="n"/>
      <c r="L19" s="3" t="n"/>
      <c r="M19" s="40" t="n"/>
      <c r="N19" s="40" t="n"/>
      <c r="O19" s="22" t="n"/>
      <c r="P19" s="40" t="n"/>
      <c r="Q19" s="24">
        <f>IF($A19="","",IF(OR($G19="Alquiler",$G19="Préstamo"),MAX($F19-IF($O19="",0,$O19),0),0))</f>
        <v/>
      </c>
      <c r="R19" s="25">
        <f>IF($A19="","",IF(NOT(OR($G19="Alquiler",$G19="Préstamo")),"No procede",IF($Q19=0,"Devuelto",IF(AND($O19&lt;&gt;"",$O19&gt;0),"Devolución parcial",IF($M19="","Pendiente de salida",IF($N19="","Sin fecha prevista",IF($N19&lt;Resumen!$E$3,"Vencido",IF($N19&lt;=Resumen!$E$3+Resumen!$H$3,"Próximo vencimiento","En uso"))))))))</f>
        <v/>
      </c>
      <c r="S19" s="41">
        <f>IF(OR($A19="",$Q19=0,$N19=""),"",$N19-Resumen!$E$3)</f>
        <v/>
      </c>
      <c r="T19" s="27">
        <f>IF($A19="","",IF(OR($B19="",$C19="",$D19="",$F19="",$G19="",$I19="",$J19="",$K19="",$L19=""),"REVISAR: faltan datos obligatorios",IF(COUNTIF($A$8:$A$207,$A19)&gt;1,"REVISAR: ID duplicado",IF(AND(OR($G19="Alquiler",$G19="Préstamo"),$H19=""),"REVISAR: falta proveedor o propietario",IF(AND(OR($G19="Alquiler",$G19="Préstamo"),$Q19&gt;0,$N19=""),"REVISAR: falta fecha prevista",IF(AND($O19&lt;&gt;"",$O19&gt;$F19),"REVISAR: devolución superior a cantidad",IF(AND($P19&lt;&gt;"",$M19&lt;&gt;"",$P19&lt;$M19),"REVISAR: fechas incoherentes",IF(AND($P19&lt;&gt;"",$Q19&gt;0),"REVISAR: fecha final con unidades pendientes","Correcto"))))))))</f>
        <v/>
      </c>
    </row>
    <row r="20">
      <c r="A20" s="3" t="n"/>
      <c r="B20" s="21" t="n"/>
      <c r="C20" s="3" t="n"/>
      <c r="D20" s="3" t="n"/>
      <c r="E20" s="21" t="n"/>
      <c r="F20" s="22" t="n"/>
      <c r="G20" s="3" t="n"/>
      <c r="H20" s="21" t="n"/>
      <c r="I20" s="3" t="n"/>
      <c r="J20" s="21" t="n"/>
      <c r="K20" s="3" t="n"/>
      <c r="L20" s="3" t="n"/>
      <c r="M20" s="40" t="n"/>
      <c r="N20" s="40" t="n"/>
      <c r="O20" s="22" t="n"/>
      <c r="P20" s="40" t="n"/>
      <c r="Q20" s="24">
        <f>IF($A20="","",IF(OR($G20="Alquiler",$G20="Préstamo"),MAX($F20-IF($O20="",0,$O20),0),0))</f>
        <v/>
      </c>
      <c r="R20" s="25">
        <f>IF($A20="","",IF(NOT(OR($G20="Alquiler",$G20="Préstamo")),"No procede",IF($Q20=0,"Devuelto",IF(AND($O20&lt;&gt;"",$O20&gt;0),"Devolución parcial",IF($M20="","Pendiente de salida",IF($N20="","Sin fecha prevista",IF($N20&lt;Resumen!$E$3,"Vencido",IF($N20&lt;=Resumen!$E$3+Resumen!$H$3,"Próximo vencimiento","En uso"))))))))</f>
        <v/>
      </c>
      <c r="S20" s="41">
        <f>IF(OR($A20="",$Q20=0,$N20=""),"",$N20-Resumen!$E$3)</f>
        <v/>
      </c>
      <c r="T20" s="27">
        <f>IF($A20="","",IF(OR($B20="",$C20="",$D20="",$F20="",$G20="",$I20="",$J20="",$K20="",$L20=""),"REVISAR: faltan datos obligatorios",IF(COUNTIF($A$8:$A$207,$A20)&gt;1,"REVISAR: ID duplicado",IF(AND(OR($G20="Alquiler",$G20="Préstamo"),$H20=""),"REVISAR: falta proveedor o propietario",IF(AND(OR($G20="Alquiler",$G20="Préstamo"),$Q20&gt;0,$N20=""),"REVISAR: falta fecha prevista",IF(AND($O20&lt;&gt;"",$O20&gt;$F20),"REVISAR: devolución superior a cantidad",IF(AND($P20&lt;&gt;"",$M20&lt;&gt;"",$P20&lt;$M20),"REVISAR: fechas incoherentes",IF(AND($P20&lt;&gt;"",$Q20&gt;0),"REVISAR: fecha final con unidades pendientes","Correcto"))))))))</f>
        <v/>
      </c>
    </row>
    <row r="21">
      <c r="A21" s="3" t="n"/>
      <c r="B21" s="21" t="n"/>
      <c r="C21" s="3" t="n"/>
      <c r="D21" s="3" t="n"/>
      <c r="E21" s="21" t="n"/>
      <c r="F21" s="22" t="n"/>
      <c r="G21" s="3" t="n"/>
      <c r="H21" s="21" t="n"/>
      <c r="I21" s="3" t="n"/>
      <c r="J21" s="21" t="n"/>
      <c r="K21" s="3" t="n"/>
      <c r="L21" s="3" t="n"/>
      <c r="M21" s="40" t="n"/>
      <c r="N21" s="40" t="n"/>
      <c r="O21" s="22" t="n"/>
      <c r="P21" s="40" t="n"/>
      <c r="Q21" s="24">
        <f>IF($A21="","",IF(OR($G21="Alquiler",$G21="Préstamo"),MAX($F21-IF($O21="",0,$O21),0),0))</f>
        <v/>
      </c>
      <c r="R21" s="25">
        <f>IF($A21="","",IF(NOT(OR($G21="Alquiler",$G21="Préstamo")),"No procede",IF($Q21=0,"Devuelto",IF(AND($O21&lt;&gt;"",$O21&gt;0),"Devolución parcial",IF($M21="","Pendiente de salida",IF($N21="","Sin fecha prevista",IF($N21&lt;Resumen!$E$3,"Vencido",IF($N21&lt;=Resumen!$E$3+Resumen!$H$3,"Próximo vencimiento","En uso"))))))))</f>
        <v/>
      </c>
      <c r="S21" s="41">
        <f>IF(OR($A21="",$Q21=0,$N21=""),"",$N21-Resumen!$E$3)</f>
        <v/>
      </c>
      <c r="T21" s="27">
        <f>IF($A21="","",IF(OR($B21="",$C21="",$D21="",$F21="",$G21="",$I21="",$J21="",$K21="",$L21=""),"REVISAR: faltan datos obligatorios",IF(COUNTIF($A$8:$A$207,$A21)&gt;1,"REVISAR: ID duplicado",IF(AND(OR($G21="Alquiler",$G21="Préstamo"),$H21=""),"REVISAR: falta proveedor o propietario",IF(AND(OR($G21="Alquiler",$G21="Préstamo"),$Q21&gt;0,$N21=""),"REVISAR: falta fecha prevista",IF(AND($O21&lt;&gt;"",$O21&gt;$F21),"REVISAR: devolución superior a cantidad",IF(AND($P21&lt;&gt;"",$M21&lt;&gt;"",$P21&lt;$M21),"REVISAR: fechas incoherentes",IF(AND($P21&lt;&gt;"",$Q21&gt;0),"REVISAR: fecha final con unidades pendientes","Correcto"))))))))</f>
        <v/>
      </c>
    </row>
    <row r="22">
      <c r="A22" s="3" t="n"/>
      <c r="B22" s="21" t="n"/>
      <c r="C22" s="3" t="n"/>
      <c r="D22" s="3" t="n"/>
      <c r="E22" s="21" t="n"/>
      <c r="F22" s="22" t="n"/>
      <c r="G22" s="3" t="n"/>
      <c r="H22" s="21" t="n"/>
      <c r="I22" s="3" t="n"/>
      <c r="J22" s="21" t="n"/>
      <c r="K22" s="3" t="n"/>
      <c r="L22" s="3" t="n"/>
      <c r="M22" s="40" t="n"/>
      <c r="N22" s="40" t="n"/>
      <c r="O22" s="22" t="n"/>
      <c r="P22" s="40" t="n"/>
      <c r="Q22" s="24">
        <f>IF($A22="","",IF(OR($G22="Alquiler",$G22="Préstamo"),MAX($F22-IF($O22="",0,$O22),0),0))</f>
        <v/>
      </c>
      <c r="R22" s="25">
        <f>IF($A22="","",IF(NOT(OR($G22="Alquiler",$G22="Préstamo")),"No procede",IF($Q22=0,"Devuelto",IF(AND($O22&lt;&gt;"",$O22&gt;0),"Devolución parcial",IF($M22="","Pendiente de salida",IF($N22="","Sin fecha prevista",IF($N22&lt;Resumen!$E$3,"Vencido",IF($N22&lt;=Resumen!$E$3+Resumen!$H$3,"Próximo vencimiento","En uso"))))))))</f>
        <v/>
      </c>
      <c r="S22" s="41">
        <f>IF(OR($A22="",$Q22=0,$N22=""),"",$N22-Resumen!$E$3)</f>
        <v/>
      </c>
      <c r="T22" s="27">
        <f>IF($A22="","",IF(OR($B22="",$C22="",$D22="",$F22="",$G22="",$I22="",$J22="",$K22="",$L22=""),"REVISAR: faltan datos obligatorios",IF(COUNTIF($A$8:$A$207,$A22)&gt;1,"REVISAR: ID duplicado",IF(AND(OR($G22="Alquiler",$G22="Préstamo"),$H22=""),"REVISAR: falta proveedor o propietario",IF(AND(OR($G22="Alquiler",$G22="Préstamo"),$Q22&gt;0,$N22=""),"REVISAR: falta fecha prevista",IF(AND($O22&lt;&gt;"",$O22&gt;$F22),"REVISAR: devolución superior a cantidad",IF(AND($P22&lt;&gt;"",$M22&lt;&gt;"",$P22&lt;$M22),"REVISAR: fechas incoherentes",IF(AND($P22&lt;&gt;"",$Q22&gt;0),"REVISAR: fecha final con unidades pendientes","Correcto"))))))))</f>
        <v/>
      </c>
    </row>
    <row r="23">
      <c r="A23" s="3" t="n"/>
      <c r="B23" s="21" t="n"/>
      <c r="C23" s="3" t="n"/>
      <c r="D23" s="3" t="n"/>
      <c r="E23" s="21" t="n"/>
      <c r="F23" s="22" t="n"/>
      <c r="G23" s="3" t="n"/>
      <c r="H23" s="21" t="n"/>
      <c r="I23" s="3" t="n"/>
      <c r="J23" s="21" t="n"/>
      <c r="K23" s="3" t="n"/>
      <c r="L23" s="3" t="n"/>
      <c r="M23" s="40" t="n"/>
      <c r="N23" s="40" t="n"/>
      <c r="O23" s="22" t="n"/>
      <c r="P23" s="40" t="n"/>
      <c r="Q23" s="24">
        <f>IF($A23="","",IF(OR($G23="Alquiler",$G23="Préstamo"),MAX($F23-IF($O23="",0,$O23),0),0))</f>
        <v/>
      </c>
      <c r="R23" s="25">
        <f>IF($A23="","",IF(NOT(OR($G23="Alquiler",$G23="Préstamo")),"No procede",IF($Q23=0,"Devuelto",IF(AND($O23&lt;&gt;"",$O23&gt;0),"Devolución parcial",IF($M23="","Pendiente de salida",IF($N23="","Sin fecha prevista",IF($N23&lt;Resumen!$E$3,"Vencido",IF($N23&lt;=Resumen!$E$3+Resumen!$H$3,"Próximo vencimiento","En uso"))))))))</f>
        <v/>
      </c>
      <c r="S23" s="41">
        <f>IF(OR($A23="",$Q23=0,$N23=""),"",$N23-Resumen!$E$3)</f>
        <v/>
      </c>
      <c r="T23" s="27">
        <f>IF($A23="","",IF(OR($B23="",$C23="",$D23="",$F23="",$G23="",$I23="",$J23="",$K23="",$L23=""),"REVISAR: faltan datos obligatorios",IF(COUNTIF($A$8:$A$207,$A23)&gt;1,"REVISAR: ID duplicado",IF(AND(OR($G23="Alquiler",$G23="Préstamo"),$H23=""),"REVISAR: falta proveedor o propietario",IF(AND(OR($G23="Alquiler",$G23="Préstamo"),$Q23&gt;0,$N23=""),"REVISAR: falta fecha prevista",IF(AND($O23&lt;&gt;"",$O23&gt;$F23),"REVISAR: devolución superior a cantidad",IF(AND($P23&lt;&gt;"",$M23&lt;&gt;"",$P23&lt;$M23),"REVISAR: fechas incoherentes",IF(AND($P23&lt;&gt;"",$Q23&gt;0),"REVISAR: fecha final con unidades pendientes","Correcto"))))))))</f>
        <v/>
      </c>
    </row>
    <row r="24">
      <c r="A24" s="3" t="n"/>
      <c r="B24" s="21" t="n"/>
      <c r="C24" s="3" t="n"/>
      <c r="D24" s="3" t="n"/>
      <c r="E24" s="21" t="n"/>
      <c r="F24" s="22" t="n"/>
      <c r="G24" s="3" t="n"/>
      <c r="H24" s="21" t="n"/>
      <c r="I24" s="3" t="n"/>
      <c r="J24" s="21" t="n"/>
      <c r="K24" s="3" t="n"/>
      <c r="L24" s="3" t="n"/>
      <c r="M24" s="40" t="n"/>
      <c r="N24" s="40" t="n"/>
      <c r="O24" s="22" t="n"/>
      <c r="P24" s="40" t="n"/>
      <c r="Q24" s="24">
        <f>IF($A24="","",IF(OR($G24="Alquiler",$G24="Préstamo"),MAX($F24-IF($O24="",0,$O24),0),0))</f>
        <v/>
      </c>
      <c r="R24" s="25">
        <f>IF($A24="","",IF(NOT(OR($G24="Alquiler",$G24="Préstamo")),"No procede",IF($Q24=0,"Devuelto",IF(AND($O24&lt;&gt;"",$O24&gt;0),"Devolución parcial",IF($M24="","Pendiente de salida",IF($N24="","Sin fecha prevista",IF($N24&lt;Resumen!$E$3,"Vencido",IF($N24&lt;=Resumen!$E$3+Resumen!$H$3,"Próximo vencimiento","En uso"))))))))</f>
        <v/>
      </c>
      <c r="S24" s="41">
        <f>IF(OR($A24="",$Q24=0,$N24=""),"",$N24-Resumen!$E$3)</f>
        <v/>
      </c>
      <c r="T24" s="27">
        <f>IF($A24="","",IF(OR($B24="",$C24="",$D24="",$F24="",$G24="",$I24="",$J24="",$K24="",$L24=""),"REVISAR: faltan datos obligatorios",IF(COUNTIF($A$8:$A$207,$A24)&gt;1,"REVISAR: ID duplicado",IF(AND(OR($G24="Alquiler",$G24="Préstamo"),$H24=""),"REVISAR: falta proveedor o propietario",IF(AND(OR($G24="Alquiler",$G24="Préstamo"),$Q24&gt;0,$N24=""),"REVISAR: falta fecha prevista",IF(AND($O24&lt;&gt;"",$O24&gt;$F24),"REVISAR: devolución superior a cantidad",IF(AND($P24&lt;&gt;"",$M24&lt;&gt;"",$P24&lt;$M24),"REVISAR: fechas incoherentes",IF(AND($P24&lt;&gt;"",$Q24&gt;0),"REVISAR: fecha final con unidades pendientes","Correcto"))))))))</f>
        <v/>
      </c>
    </row>
    <row r="25">
      <c r="A25" s="3" t="n"/>
      <c r="B25" s="21" t="n"/>
      <c r="C25" s="3" t="n"/>
      <c r="D25" s="3" t="n"/>
      <c r="E25" s="21" t="n"/>
      <c r="F25" s="22" t="n"/>
      <c r="G25" s="3" t="n"/>
      <c r="H25" s="21" t="n"/>
      <c r="I25" s="3" t="n"/>
      <c r="J25" s="21" t="n"/>
      <c r="K25" s="3" t="n"/>
      <c r="L25" s="3" t="n"/>
      <c r="M25" s="40" t="n"/>
      <c r="N25" s="40" t="n"/>
      <c r="O25" s="22" t="n"/>
      <c r="P25" s="40" t="n"/>
      <c r="Q25" s="24">
        <f>IF($A25="","",IF(OR($G25="Alquiler",$G25="Préstamo"),MAX($F25-IF($O25="",0,$O25),0),0))</f>
        <v/>
      </c>
      <c r="R25" s="25">
        <f>IF($A25="","",IF(NOT(OR($G25="Alquiler",$G25="Préstamo")),"No procede",IF($Q25=0,"Devuelto",IF(AND($O25&lt;&gt;"",$O25&gt;0),"Devolución parcial",IF($M25="","Pendiente de salida",IF($N25="","Sin fecha prevista",IF($N25&lt;Resumen!$E$3,"Vencido",IF($N25&lt;=Resumen!$E$3+Resumen!$H$3,"Próximo vencimiento","En uso"))))))))</f>
        <v/>
      </c>
      <c r="S25" s="41">
        <f>IF(OR($A25="",$Q25=0,$N25=""),"",$N25-Resumen!$E$3)</f>
        <v/>
      </c>
      <c r="T25" s="27">
        <f>IF($A25="","",IF(OR($B25="",$C25="",$D25="",$F25="",$G25="",$I25="",$J25="",$K25="",$L25=""),"REVISAR: faltan datos obligatorios",IF(COUNTIF($A$8:$A$207,$A25)&gt;1,"REVISAR: ID duplicado",IF(AND(OR($G25="Alquiler",$G25="Préstamo"),$H25=""),"REVISAR: falta proveedor o propietario",IF(AND(OR($G25="Alquiler",$G25="Préstamo"),$Q25&gt;0,$N25=""),"REVISAR: falta fecha prevista",IF(AND($O25&lt;&gt;"",$O25&gt;$F25),"REVISAR: devolución superior a cantidad",IF(AND($P25&lt;&gt;"",$M25&lt;&gt;"",$P25&lt;$M25),"REVISAR: fechas incoherentes",IF(AND($P25&lt;&gt;"",$Q25&gt;0),"REVISAR: fecha final con unidades pendientes","Correcto"))))))))</f>
        <v/>
      </c>
    </row>
    <row r="26">
      <c r="A26" s="3" t="n"/>
      <c r="B26" s="21" t="n"/>
      <c r="C26" s="3" t="n"/>
      <c r="D26" s="3" t="n"/>
      <c r="E26" s="21" t="n"/>
      <c r="F26" s="22" t="n"/>
      <c r="G26" s="3" t="n"/>
      <c r="H26" s="21" t="n"/>
      <c r="I26" s="3" t="n"/>
      <c r="J26" s="21" t="n"/>
      <c r="K26" s="3" t="n"/>
      <c r="L26" s="3" t="n"/>
      <c r="M26" s="40" t="n"/>
      <c r="N26" s="40" t="n"/>
      <c r="O26" s="22" t="n"/>
      <c r="P26" s="40" t="n"/>
      <c r="Q26" s="24">
        <f>IF($A26="","",IF(OR($G26="Alquiler",$G26="Préstamo"),MAX($F26-IF($O26="",0,$O26),0),0))</f>
        <v/>
      </c>
      <c r="R26" s="25">
        <f>IF($A26="","",IF(NOT(OR($G26="Alquiler",$G26="Préstamo")),"No procede",IF($Q26=0,"Devuelto",IF(AND($O26&lt;&gt;"",$O26&gt;0),"Devolución parcial",IF($M26="","Pendiente de salida",IF($N26="","Sin fecha prevista",IF($N26&lt;Resumen!$E$3,"Vencido",IF($N26&lt;=Resumen!$E$3+Resumen!$H$3,"Próximo vencimiento","En uso"))))))))</f>
        <v/>
      </c>
      <c r="S26" s="41">
        <f>IF(OR($A26="",$Q26=0,$N26=""),"",$N26-Resumen!$E$3)</f>
        <v/>
      </c>
      <c r="T26" s="27">
        <f>IF($A26="","",IF(OR($B26="",$C26="",$D26="",$F26="",$G26="",$I26="",$J26="",$K26="",$L26=""),"REVISAR: faltan datos obligatorios",IF(COUNTIF($A$8:$A$207,$A26)&gt;1,"REVISAR: ID duplicado",IF(AND(OR($G26="Alquiler",$G26="Préstamo"),$H26=""),"REVISAR: falta proveedor o propietario",IF(AND(OR($G26="Alquiler",$G26="Préstamo"),$Q26&gt;0,$N26=""),"REVISAR: falta fecha prevista",IF(AND($O26&lt;&gt;"",$O26&gt;$F26),"REVISAR: devolución superior a cantidad",IF(AND($P26&lt;&gt;"",$M26&lt;&gt;"",$P26&lt;$M26),"REVISAR: fechas incoherentes",IF(AND($P26&lt;&gt;"",$Q26&gt;0),"REVISAR: fecha final con unidades pendientes","Correcto"))))))))</f>
        <v/>
      </c>
    </row>
    <row r="27">
      <c r="A27" s="3" t="n"/>
      <c r="B27" s="21" t="n"/>
      <c r="C27" s="3" t="n"/>
      <c r="D27" s="3" t="n"/>
      <c r="E27" s="21" t="n"/>
      <c r="F27" s="22" t="n"/>
      <c r="G27" s="3" t="n"/>
      <c r="H27" s="21" t="n"/>
      <c r="I27" s="3" t="n"/>
      <c r="J27" s="21" t="n"/>
      <c r="K27" s="3" t="n"/>
      <c r="L27" s="3" t="n"/>
      <c r="M27" s="40" t="n"/>
      <c r="N27" s="40" t="n"/>
      <c r="O27" s="22" t="n"/>
      <c r="P27" s="40" t="n"/>
      <c r="Q27" s="24">
        <f>IF($A27="","",IF(OR($G27="Alquiler",$G27="Préstamo"),MAX($F27-IF($O27="",0,$O27),0),0))</f>
        <v/>
      </c>
      <c r="R27" s="25">
        <f>IF($A27="","",IF(NOT(OR($G27="Alquiler",$G27="Préstamo")),"No procede",IF($Q27=0,"Devuelto",IF(AND($O27&lt;&gt;"",$O27&gt;0),"Devolución parcial",IF($M27="","Pendiente de salida",IF($N27="","Sin fecha prevista",IF($N27&lt;Resumen!$E$3,"Vencido",IF($N27&lt;=Resumen!$E$3+Resumen!$H$3,"Próximo vencimiento","En uso"))))))))</f>
        <v/>
      </c>
      <c r="S27" s="41">
        <f>IF(OR($A27="",$Q27=0,$N27=""),"",$N27-Resumen!$E$3)</f>
        <v/>
      </c>
      <c r="T27" s="27">
        <f>IF($A27="","",IF(OR($B27="",$C27="",$D27="",$F27="",$G27="",$I27="",$J27="",$K27="",$L27=""),"REVISAR: faltan datos obligatorios",IF(COUNTIF($A$8:$A$207,$A27)&gt;1,"REVISAR: ID duplicado",IF(AND(OR($G27="Alquiler",$G27="Préstamo"),$H27=""),"REVISAR: falta proveedor o propietario",IF(AND(OR($G27="Alquiler",$G27="Préstamo"),$Q27&gt;0,$N27=""),"REVISAR: falta fecha prevista",IF(AND($O27&lt;&gt;"",$O27&gt;$F27),"REVISAR: devolución superior a cantidad",IF(AND($P27&lt;&gt;"",$M27&lt;&gt;"",$P27&lt;$M27),"REVISAR: fechas incoherentes",IF(AND($P27&lt;&gt;"",$Q27&gt;0),"REVISAR: fecha final con unidades pendientes","Correcto"))))))))</f>
        <v/>
      </c>
    </row>
    <row r="28">
      <c r="A28" s="3" t="n"/>
      <c r="B28" s="21" t="n"/>
      <c r="C28" s="3" t="n"/>
      <c r="D28" s="3" t="n"/>
      <c r="E28" s="21" t="n"/>
      <c r="F28" s="22" t="n"/>
      <c r="G28" s="3" t="n"/>
      <c r="H28" s="21" t="n"/>
      <c r="I28" s="3" t="n"/>
      <c r="J28" s="21" t="n"/>
      <c r="K28" s="3" t="n"/>
      <c r="L28" s="3" t="n"/>
      <c r="M28" s="40" t="n"/>
      <c r="N28" s="40" t="n"/>
      <c r="O28" s="22" t="n"/>
      <c r="P28" s="40" t="n"/>
      <c r="Q28" s="24">
        <f>IF($A28="","",IF(OR($G28="Alquiler",$G28="Préstamo"),MAX($F28-IF($O28="",0,$O28),0),0))</f>
        <v/>
      </c>
      <c r="R28" s="25">
        <f>IF($A28="","",IF(NOT(OR($G28="Alquiler",$G28="Préstamo")),"No procede",IF($Q28=0,"Devuelto",IF(AND($O28&lt;&gt;"",$O28&gt;0),"Devolución parcial",IF($M28="","Pendiente de salida",IF($N28="","Sin fecha prevista",IF($N28&lt;Resumen!$E$3,"Vencido",IF($N28&lt;=Resumen!$E$3+Resumen!$H$3,"Próximo vencimiento","En uso"))))))))</f>
        <v/>
      </c>
      <c r="S28" s="41">
        <f>IF(OR($A28="",$Q28=0,$N28=""),"",$N28-Resumen!$E$3)</f>
        <v/>
      </c>
      <c r="T28" s="27">
        <f>IF($A28="","",IF(OR($B28="",$C28="",$D28="",$F28="",$G28="",$I28="",$J28="",$K28="",$L28=""),"REVISAR: faltan datos obligatorios",IF(COUNTIF($A$8:$A$207,$A28)&gt;1,"REVISAR: ID duplicado",IF(AND(OR($G28="Alquiler",$G28="Préstamo"),$H28=""),"REVISAR: falta proveedor o propietario",IF(AND(OR($G28="Alquiler",$G28="Préstamo"),$Q28&gt;0,$N28=""),"REVISAR: falta fecha prevista",IF(AND($O28&lt;&gt;"",$O28&gt;$F28),"REVISAR: devolución superior a cantidad",IF(AND($P28&lt;&gt;"",$M28&lt;&gt;"",$P28&lt;$M28),"REVISAR: fechas incoherentes",IF(AND($P28&lt;&gt;"",$Q28&gt;0),"REVISAR: fecha final con unidades pendientes","Correcto"))))))))</f>
        <v/>
      </c>
    </row>
    <row r="29">
      <c r="A29" s="3" t="n"/>
      <c r="B29" s="21" t="n"/>
      <c r="C29" s="3" t="n"/>
      <c r="D29" s="3" t="n"/>
      <c r="E29" s="21" t="n"/>
      <c r="F29" s="22" t="n"/>
      <c r="G29" s="3" t="n"/>
      <c r="H29" s="21" t="n"/>
      <c r="I29" s="3" t="n"/>
      <c r="J29" s="21" t="n"/>
      <c r="K29" s="3" t="n"/>
      <c r="L29" s="3" t="n"/>
      <c r="M29" s="40" t="n"/>
      <c r="N29" s="40" t="n"/>
      <c r="O29" s="22" t="n"/>
      <c r="P29" s="40" t="n"/>
      <c r="Q29" s="24">
        <f>IF($A29="","",IF(OR($G29="Alquiler",$G29="Préstamo"),MAX($F29-IF($O29="",0,$O29),0),0))</f>
        <v/>
      </c>
      <c r="R29" s="25">
        <f>IF($A29="","",IF(NOT(OR($G29="Alquiler",$G29="Préstamo")),"No procede",IF($Q29=0,"Devuelto",IF(AND($O29&lt;&gt;"",$O29&gt;0),"Devolución parcial",IF($M29="","Pendiente de salida",IF($N29="","Sin fecha prevista",IF($N29&lt;Resumen!$E$3,"Vencido",IF($N29&lt;=Resumen!$E$3+Resumen!$H$3,"Próximo vencimiento","En uso"))))))))</f>
        <v/>
      </c>
      <c r="S29" s="41">
        <f>IF(OR($A29="",$Q29=0,$N29=""),"",$N29-Resumen!$E$3)</f>
        <v/>
      </c>
      <c r="T29" s="27">
        <f>IF($A29="","",IF(OR($B29="",$C29="",$D29="",$F29="",$G29="",$I29="",$J29="",$K29="",$L29=""),"REVISAR: faltan datos obligatorios",IF(COUNTIF($A$8:$A$207,$A29)&gt;1,"REVISAR: ID duplicado",IF(AND(OR($G29="Alquiler",$G29="Préstamo"),$H29=""),"REVISAR: falta proveedor o propietario",IF(AND(OR($G29="Alquiler",$G29="Préstamo"),$Q29&gt;0,$N29=""),"REVISAR: falta fecha prevista",IF(AND($O29&lt;&gt;"",$O29&gt;$F29),"REVISAR: devolución superior a cantidad",IF(AND($P29&lt;&gt;"",$M29&lt;&gt;"",$P29&lt;$M29),"REVISAR: fechas incoherentes",IF(AND($P29&lt;&gt;"",$Q29&gt;0),"REVISAR: fecha final con unidades pendientes","Correcto"))))))))</f>
        <v/>
      </c>
    </row>
    <row r="30">
      <c r="A30" s="3" t="n"/>
      <c r="B30" s="21" t="n"/>
      <c r="C30" s="3" t="n"/>
      <c r="D30" s="3" t="n"/>
      <c r="E30" s="21" t="n"/>
      <c r="F30" s="22" t="n"/>
      <c r="G30" s="3" t="n"/>
      <c r="H30" s="21" t="n"/>
      <c r="I30" s="3" t="n"/>
      <c r="J30" s="21" t="n"/>
      <c r="K30" s="3" t="n"/>
      <c r="L30" s="3" t="n"/>
      <c r="M30" s="40" t="n"/>
      <c r="N30" s="40" t="n"/>
      <c r="O30" s="22" t="n"/>
      <c r="P30" s="40" t="n"/>
      <c r="Q30" s="24">
        <f>IF($A30="","",IF(OR($G30="Alquiler",$G30="Préstamo"),MAX($F30-IF($O30="",0,$O30),0),0))</f>
        <v/>
      </c>
      <c r="R30" s="25">
        <f>IF($A30="","",IF(NOT(OR($G30="Alquiler",$G30="Préstamo")),"No procede",IF($Q30=0,"Devuelto",IF(AND($O30&lt;&gt;"",$O30&gt;0),"Devolución parcial",IF($M30="","Pendiente de salida",IF($N30="","Sin fecha prevista",IF($N30&lt;Resumen!$E$3,"Vencido",IF($N30&lt;=Resumen!$E$3+Resumen!$H$3,"Próximo vencimiento","En uso"))))))))</f>
        <v/>
      </c>
      <c r="S30" s="41">
        <f>IF(OR($A30="",$Q30=0,$N30=""),"",$N30-Resumen!$E$3)</f>
        <v/>
      </c>
      <c r="T30" s="27">
        <f>IF($A30="","",IF(OR($B30="",$C30="",$D30="",$F30="",$G30="",$I30="",$J30="",$K30="",$L30=""),"REVISAR: faltan datos obligatorios",IF(COUNTIF($A$8:$A$207,$A30)&gt;1,"REVISAR: ID duplicado",IF(AND(OR($G30="Alquiler",$G30="Préstamo"),$H30=""),"REVISAR: falta proveedor o propietario",IF(AND(OR($G30="Alquiler",$G30="Préstamo"),$Q30&gt;0,$N30=""),"REVISAR: falta fecha prevista",IF(AND($O30&lt;&gt;"",$O30&gt;$F30),"REVISAR: devolución superior a cantidad",IF(AND($P30&lt;&gt;"",$M30&lt;&gt;"",$P30&lt;$M30),"REVISAR: fechas incoherentes",IF(AND($P30&lt;&gt;"",$Q30&gt;0),"REVISAR: fecha final con unidades pendientes","Correcto"))))))))</f>
        <v/>
      </c>
    </row>
    <row r="31">
      <c r="A31" s="3" t="n"/>
      <c r="B31" s="21" t="n"/>
      <c r="C31" s="3" t="n"/>
      <c r="D31" s="3" t="n"/>
      <c r="E31" s="21" t="n"/>
      <c r="F31" s="22" t="n"/>
      <c r="G31" s="3" t="n"/>
      <c r="H31" s="21" t="n"/>
      <c r="I31" s="3" t="n"/>
      <c r="J31" s="21" t="n"/>
      <c r="K31" s="3" t="n"/>
      <c r="L31" s="3" t="n"/>
      <c r="M31" s="40" t="n"/>
      <c r="N31" s="40" t="n"/>
      <c r="O31" s="22" t="n"/>
      <c r="P31" s="40" t="n"/>
      <c r="Q31" s="24">
        <f>IF($A31="","",IF(OR($G31="Alquiler",$G31="Préstamo"),MAX($F31-IF($O31="",0,$O31),0),0))</f>
        <v/>
      </c>
      <c r="R31" s="25">
        <f>IF($A31="","",IF(NOT(OR($G31="Alquiler",$G31="Préstamo")),"No procede",IF($Q31=0,"Devuelto",IF(AND($O31&lt;&gt;"",$O31&gt;0),"Devolución parcial",IF($M31="","Pendiente de salida",IF($N31="","Sin fecha prevista",IF($N31&lt;Resumen!$E$3,"Vencido",IF($N31&lt;=Resumen!$E$3+Resumen!$H$3,"Próximo vencimiento","En uso"))))))))</f>
        <v/>
      </c>
      <c r="S31" s="41">
        <f>IF(OR($A31="",$Q31=0,$N31=""),"",$N31-Resumen!$E$3)</f>
        <v/>
      </c>
      <c r="T31" s="27">
        <f>IF($A31="","",IF(OR($B31="",$C31="",$D31="",$F31="",$G31="",$I31="",$J31="",$K31="",$L31=""),"REVISAR: faltan datos obligatorios",IF(COUNTIF($A$8:$A$207,$A31)&gt;1,"REVISAR: ID duplicado",IF(AND(OR($G31="Alquiler",$G31="Préstamo"),$H31=""),"REVISAR: falta proveedor o propietario",IF(AND(OR($G31="Alquiler",$G31="Préstamo"),$Q31&gt;0,$N31=""),"REVISAR: falta fecha prevista",IF(AND($O31&lt;&gt;"",$O31&gt;$F31),"REVISAR: devolución superior a cantidad",IF(AND($P31&lt;&gt;"",$M31&lt;&gt;"",$P31&lt;$M31),"REVISAR: fechas incoherentes",IF(AND($P31&lt;&gt;"",$Q31&gt;0),"REVISAR: fecha final con unidades pendientes","Correcto"))))))))</f>
        <v/>
      </c>
    </row>
    <row r="32">
      <c r="A32" s="3" t="n"/>
      <c r="B32" s="21" t="n"/>
      <c r="C32" s="3" t="n"/>
      <c r="D32" s="3" t="n"/>
      <c r="E32" s="21" t="n"/>
      <c r="F32" s="22" t="n"/>
      <c r="G32" s="3" t="n"/>
      <c r="H32" s="21" t="n"/>
      <c r="I32" s="3" t="n"/>
      <c r="J32" s="21" t="n"/>
      <c r="K32" s="3" t="n"/>
      <c r="L32" s="3" t="n"/>
      <c r="M32" s="40" t="n"/>
      <c r="N32" s="40" t="n"/>
      <c r="O32" s="22" t="n"/>
      <c r="P32" s="40" t="n"/>
      <c r="Q32" s="24">
        <f>IF($A32="","",IF(OR($G32="Alquiler",$G32="Préstamo"),MAX($F32-IF($O32="",0,$O32),0),0))</f>
        <v/>
      </c>
      <c r="R32" s="25">
        <f>IF($A32="","",IF(NOT(OR($G32="Alquiler",$G32="Préstamo")),"No procede",IF($Q32=0,"Devuelto",IF(AND($O32&lt;&gt;"",$O32&gt;0),"Devolución parcial",IF($M32="","Pendiente de salida",IF($N32="","Sin fecha prevista",IF($N32&lt;Resumen!$E$3,"Vencido",IF($N32&lt;=Resumen!$E$3+Resumen!$H$3,"Próximo vencimiento","En uso"))))))))</f>
        <v/>
      </c>
      <c r="S32" s="41">
        <f>IF(OR($A32="",$Q32=0,$N32=""),"",$N32-Resumen!$E$3)</f>
        <v/>
      </c>
      <c r="T32" s="27">
        <f>IF($A32="","",IF(OR($B32="",$C32="",$D32="",$F32="",$G32="",$I32="",$J32="",$K32="",$L32=""),"REVISAR: faltan datos obligatorios",IF(COUNTIF($A$8:$A$207,$A32)&gt;1,"REVISAR: ID duplicado",IF(AND(OR($G32="Alquiler",$G32="Préstamo"),$H32=""),"REVISAR: falta proveedor o propietario",IF(AND(OR($G32="Alquiler",$G32="Préstamo"),$Q32&gt;0,$N32=""),"REVISAR: falta fecha prevista",IF(AND($O32&lt;&gt;"",$O32&gt;$F32),"REVISAR: devolución superior a cantidad",IF(AND($P32&lt;&gt;"",$M32&lt;&gt;"",$P32&lt;$M32),"REVISAR: fechas incoherentes",IF(AND($P32&lt;&gt;"",$Q32&gt;0),"REVISAR: fecha final con unidades pendientes","Correcto"))))))))</f>
        <v/>
      </c>
    </row>
    <row r="33">
      <c r="A33" s="3" t="n"/>
      <c r="B33" s="21" t="n"/>
      <c r="C33" s="3" t="n"/>
      <c r="D33" s="3" t="n"/>
      <c r="E33" s="21" t="n"/>
      <c r="F33" s="22" t="n"/>
      <c r="G33" s="3" t="n"/>
      <c r="H33" s="21" t="n"/>
      <c r="I33" s="3" t="n"/>
      <c r="J33" s="21" t="n"/>
      <c r="K33" s="3" t="n"/>
      <c r="L33" s="3" t="n"/>
      <c r="M33" s="40" t="n"/>
      <c r="N33" s="40" t="n"/>
      <c r="O33" s="22" t="n"/>
      <c r="P33" s="40" t="n"/>
      <c r="Q33" s="24">
        <f>IF($A33="","",IF(OR($G33="Alquiler",$G33="Préstamo"),MAX($F33-IF($O33="",0,$O33),0),0))</f>
        <v/>
      </c>
      <c r="R33" s="25">
        <f>IF($A33="","",IF(NOT(OR($G33="Alquiler",$G33="Préstamo")),"No procede",IF($Q33=0,"Devuelto",IF(AND($O33&lt;&gt;"",$O33&gt;0),"Devolución parcial",IF($M33="","Pendiente de salida",IF($N33="","Sin fecha prevista",IF($N33&lt;Resumen!$E$3,"Vencido",IF($N33&lt;=Resumen!$E$3+Resumen!$H$3,"Próximo vencimiento","En uso"))))))))</f>
        <v/>
      </c>
      <c r="S33" s="41">
        <f>IF(OR($A33="",$Q33=0,$N33=""),"",$N33-Resumen!$E$3)</f>
        <v/>
      </c>
      <c r="T33" s="27">
        <f>IF($A33="","",IF(OR($B33="",$C33="",$D33="",$F33="",$G33="",$I33="",$J33="",$K33="",$L33=""),"REVISAR: faltan datos obligatorios",IF(COUNTIF($A$8:$A$207,$A33)&gt;1,"REVISAR: ID duplicado",IF(AND(OR($G33="Alquiler",$G33="Préstamo"),$H33=""),"REVISAR: falta proveedor o propietario",IF(AND(OR($G33="Alquiler",$G33="Préstamo"),$Q33&gt;0,$N33=""),"REVISAR: falta fecha prevista",IF(AND($O33&lt;&gt;"",$O33&gt;$F33),"REVISAR: devolución superior a cantidad",IF(AND($P33&lt;&gt;"",$M33&lt;&gt;"",$P33&lt;$M33),"REVISAR: fechas incoherentes",IF(AND($P33&lt;&gt;"",$Q33&gt;0),"REVISAR: fecha final con unidades pendientes","Correcto"))))))))</f>
        <v/>
      </c>
    </row>
    <row r="34">
      <c r="A34" s="3" t="n"/>
      <c r="B34" s="21" t="n"/>
      <c r="C34" s="3" t="n"/>
      <c r="D34" s="3" t="n"/>
      <c r="E34" s="21" t="n"/>
      <c r="F34" s="22" t="n"/>
      <c r="G34" s="3" t="n"/>
      <c r="H34" s="21" t="n"/>
      <c r="I34" s="3" t="n"/>
      <c r="J34" s="21" t="n"/>
      <c r="K34" s="3" t="n"/>
      <c r="L34" s="3" t="n"/>
      <c r="M34" s="40" t="n"/>
      <c r="N34" s="40" t="n"/>
      <c r="O34" s="22" t="n"/>
      <c r="P34" s="40" t="n"/>
      <c r="Q34" s="24">
        <f>IF($A34="","",IF(OR($G34="Alquiler",$G34="Préstamo"),MAX($F34-IF($O34="",0,$O34),0),0))</f>
        <v/>
      </c>
      <c r="R34" s="25">
        <f>IF($A34="","",IF(NOT(OR($G34="Alquiler",$G34="Préstamo")),"No procede",IF($Q34=0,"Devuelto",IF(AND($O34&lt;&gt;"",$O34&gt;0),"Devolución parcial",IF($M34="","Pendiente de salida",IF($N34="","Sin fecha prevista",IF($N34&lt;Resumen!$E$3,"Vencido",IF($N34&lt;=Resumen!$E$3+Resumen!$H$3,"Próximo vencimiento","En uso"))))))))</f>
        <v/>
      </c>
      <c r="S34" s="41">
        <f>IF(OR($A34="",$Q34=0,$N34=""),"",$N34-Resumen!$E$3)</f>
        <v/>
      </c>
      <c r="T34" s="27">
        <f>IF($A34="","",IF(OR($B34="",$C34="",$D34="",$F34="",$G34="",$I34="",$J34="",$K34="",$L34=""),"REVISAR: faltan datos obligatorios",IF(COUNTIF($A$8:$A$207,$A34)&gt;1,"REVISAR: ID duplicado",IF(AND(OR($G34="Alquiler",$G34="Préstamo"),$H34=""),"REVISAR: falta proveedor o propietario",IF(AND(OR($G34="Alquiler",$G34="Préstamo"),$Q34&gt;0,$N34=""),"REVISAR: falta fecha prevista",IF(AND($O34&lt;&gt;"",$O34&gt;$F34),"REVISAR: devolución superior a cantidad",IF(AND($P34&lt;&gt;"",$M34&lt;&gt;"",$P34&lt;$M34),"REVISAR: fechas incoherentes",IF(AND($P34&lt;&gt;"",$Q34&gt;0),"REVISAR: fecha final con unidades pendientes","Correcto"))))))))</f>
        <v/>
      </c>
    </row>
    <row r="35">
      <c r="A35" s="3" t="n"/>
      <c r="B35" s="21" t="n"/>
      <c r="C35" s="3" t="n"/>
      <c r="D35" s="3" t="n"/>
      <c r="E35" s="21" t="n"/>
      <c r="F35" s="22" t="n"/>
      <c r="G35" s="3" t="n"/>
      <c r="H35" s="21" t="n"/>
      <c r="I35" s="3" t="n"/>
      <c r="J35" s="21" t="n"/>
      <c r="K35" s="3" t="n"/>
      <c r="L35" s="3" t="n"/>
      <c r="M35" s="40" t="n"/>
      <c r="N35" s="40" t="n"/>
      <c r="O35" s="22" t="n"/>
      <c r="P35" s="40" t="n"/>
      <c r="Q35" s="24">
        <f>IF($A35="","",IF(OR($G35="Alquiler",$G35="Préstamo"),MAX($F35-IF($O35="",0,$O35),0),0))</f>
        <v/>
      </c>
      <c r="R35" s="25">
        <f>IF($A35="","",IF(NOT(OR($G35="Alquiler",$G35="Préstamo")),"No procede",IF($Q35=0,"Devuelto",IF(AND($O35&lt;&gt;"",$O35&gt;0),"Devolución parcial",IF($M35="","Pendiente de salida",IF($N35="","Sin fecha prevista",IF($N35&lt;Resumen!$E$3,"Vencido",IF($N35&lt;=Resumen!$E$3+Resumen!$H$3,"Próximo vencimiento","En uso"))))))))</f>
        <v/>
      </c>
      <c r="S35" s="41">
        <f>IF(OR($A35="",$Q35=0,$N35=""),"",$N35-Resumen!$E$3)</f>
        <v/>
      </c>
      <c r="T35" s="27">
        <f>IF($A35="","",IF(OR($B35="",$C35="",$D35="",$F35="",$G35="",$I35="",$J35="",$K35="",$L35=""),"REVISAR: faltan datos obligatorios",IF(COUNTIF($A$8:$A$207,$A35)&gt;1,"REVISAR: ID duplicado",IF(AND(OR($G35="Alquiler",$G35="Préstamo"),$H35=""),"REVISAR: falta proveedor o propietario",IF(AND(OR($G35="Alquiler",$G35="Préstamo"),$Q35&gt;0,$N35=""),"REVISAR: falta fecha prevista",IF(AND($O35&lt;&gt;"",$O35&gt;$F35),"REVISAR: devolución superior a cantidad",IF(AND($P35&lt;&gt;"",$M35&lt;&gt;"",$P35&lt;$M35),"REVISAR: fechas incoherentes",IF(AND($P35&lt;&gt;"",$Q35&gt;0),"REVISAR: fecha final con unidades pendientes","Correcto"))))))))</f>
        <v/>
      </c>
    </row>
    <row r="36">
      <c r="A36" s="3" t="n"/>
      <c r="B36" s="21" t="n"/>
      <c r="C36" s="3" t="n"/>
      <c r="D36" s="3" t="n"/>
      <c r="E36" s="21" t="n"/>
      <c r="F36" s="22" t="n"/>
      <c r="G36" s="3" t="n"/>
      <c r="H36" s="21" t="n"/>
      <c r="I36" s="3" t="n"/>
      <c r="J36" s="21" t="n"/>
      <c r="K36" s="3" t="n"/>
      <c r="L36" s="3" t="n"/>
      <c r="M36" s="40" t="n"/>
      <c r="N36" s="40" t="n"/>
      <c r="O36" s="22" t="n"/>
      <c r="P36" s="40" t="n"/>
      <c r="Q36" s="24">
        <f>IF($A36="","",IF(OR($G36="Alquiler",$G36="Préstamo"),MAX($F36-IF($O36="",0,$O36),0),0))</f>
        <v/>
      </c>
      <c r="R36" s="25">
        <f>IF($A36="","",IF(NOT(OR($G36="Alquiler",$G36="Préstamo")),"No procede",IF($Q36=0,"Devuelto",IF(AND($O36&lt;&gt;"",$O36&gt;0),"Devolución parcial",IF($M36="","Pendiente de salida",IF($N36="","Sin fecha prevista",IF($N36&lt;Resumen!$E$3,"Vencido",IF($N36&lt;=Resumen!$E$3+Resumen!$H$3,"Próximo vencimiento","En uso"))))))))</f>
        <v/>
      </c>
      <c r="S36" s="41">
        <f>IF(OR($A36="",$Q36=0,$N36=""),"",$N36-Resumen!$E$3)</f>
        <v/>
      </c>
      <c r="T36" s="27">
        <f>IF($A36="","",IF(OR($B36="",$C36="",$D36="",$F36="",$G36="",$I36="",$J36="",$K36="",$L36=""),"REVISAR: faltan datos obligatorios",IF(COUNTIF($A$8:$A$207,$A36)&gt;1,"REVISAR: ID duplicado",IF(AND(OR($G36="Alquiler",$G36="Préstamo"),$H36=""),"REVISAR: falta proveedor o propietario",IF(AND(OR($G36="Alquiler",$G36="Préstamo"),$Q36&gt;0,$N36=""),"REVISAR: falta fecha prevista",IF(AND($O36&lt;&gt;"",$O36&gt;$F36),"REVISAR: devolución superior a cantidad",IF(AND($P36&lt;&gt;"",$M36&lt;&gt;"",$P36&lt;$M36),"REVISAR: fechas incoherentes",IF(AND($P36&lt;&gt;"",$Q36&gt;0),"REVISAR: fecha final con unidades pendientes","Correcto"))))))))</f>
        <v/>
      </c>
    </row>
    <row r="37">
      <c r="A37" s="3" t="n"/>
      <c r="B37" s="21" t="n"/>
      <c r="C37" s="3" t="n"/>
      <c r="D37" s="3" t="n"/>
      <c r="E37" s="21" t="n"/>
      <c r="F37" s="22" t="n"/>
      <c r="G37" s="3" t="n"/>
      <c r="H37" s="21" t="n"/>
      <c r="I37" s="3" t="n"/>
      <c r="J37" s="21" t="n"/>
      <c r="K37" s="3" t="n"/>
      <c r="L37" s="3" t="n"/>
      <c r="M37" s="40" t="n"/>
      <c r="N37" s="40" t="n"/>
      <c r="O37" s="22" t="n"/>
      <c r="P37" s="40" t="n"/>
      <c r="Q37" s="24">
        <f>IF($A37="","",IF(OR($G37="Alquiler",$G37="Préstamo"),MAX($F37-IF($O37="",0,$O37),0),0))</f>
        <v/>
      </c>
      <c r="R37" s="25">
        <f>IF($A37="","",IF(NOT(OR($G37="Alquiler",$G37="Préstamo")),"No procede",IF($Q37=0,"Devuelto",IF(AND($O37&lt;&gt;"",$O37&gt;0),"Devolución parcial",IF($M37="","Pendiente de salida",IF($N37="","Sin fecha prevista",IF($N37&lt;Resumen!$E$3,"Vencido",IF($N37&lt;=Resumen!$E$3+Resumen!$H$3,"Próximo vencimiento","En uso"))))))))</f>
        <v/>
      </c>
      <c r="S37" s="41">
        <f>IF(OR($A37="",$Q37=0,$N37=""),"",$N37-Resumen!$E$3)</f>
        <v/>
      </c>
      <c r="T37" s="27">
        <f>IF($A37="","",IF(OR($B37="",$C37="",$D37="",$F37="",$G37="",$I37="",$J37="",$K37="",$L37=""),"REVISAR: faltan datos obligatorios",IF(COUNTIF($A$8:$A$207,$A37)&gt;1,"REVISAR: ID duplicado",IF(AND(OR($G37="Alquiler",$G37="Préstamo"),$H37=""),"REVISAR: falta proveedor o propietario",IF(AND(OR($G37="Alquiler",$G37="Préstamo"),$Q37&gt;0,$N37=""),"REVISAR: falta fecha prevista",IF(AND($O37&lt;&gt;"",$O37&gt;$F37),"REVISAR: devolución superior a cantidad",IF(AND($P37&lt;&gt;"",$M37&lt;&gt;"",$P37&lt;$M37),"REVISAR: fechas incoherentes",IF(AND($P37&lt;&gt;"",$Q37&gt;0),"REVISAR: fecha final con unidades pendientes","Correcto"))))))))</f>
        <v/>
      </c>
    </row>
    <row r="38">
      <c r="A38" s="3" t="n"/>
      <c r="B38" s="21" t="n"/>
      <c r="C38" s="3" t="n"/>
      <c r="D38" s="3" t="n"/>
      <c r="E38" s="21" t="n"/>
      <c r="F38" s="22" t="n"/>
      <c r="G38" s="3" t="n"/>
      <c r="H38" s="21" t="n"/>
      <c r="I38" s="3" t="n"/>
      <c r="J38" s="21" t="n"/>
      <c r="K38" s="3" t="n"/>
      <c r="L38" s="3" t="n"/>
      <c r="M38" s="40" t="n"/>
      <c r="N38" s="40" t="n"/>
      <c r="O38" s="22" t="n"/>
      <c r="P38" s="40" t="n"/>
      <c r="Q38" s="24">
        <f>IF($A38="","",IF(OR($G38="Alquiler",$G38="Préstamo"),MAX($F38-IF($O38="",0,$O38),0),0))</f>
        <v/>
      </c>
      <c r="R38" s="25">
        <f>IF($A38="","",IF(NOT(OR($G38="Alquiler",$G38="Préstamo")),"No procede",IF($Q38=0,"Devuelto",IF(AND($O38&lt;&gt;"",$O38&gt;0),"Devolución parcial",IF($M38="","Pendiente de salida",IF($N38="","Sin fecha prevista",IF($N38&lt;Resumen!$E$3,"Vencido",IF($N38&lt;=Resumen!$E$3+Resumen!$H$3,"Próximo vencimiento","En uso"))))))))</f>
        <v/>
      </c>
      <c r="S38" s="41">
        <f>IF(OR($A38="",$Q38=0,$N38=""),"",$N38-Resumen!$E$3)</f>
        <v/>
      </c>
      <c r="T38" s="27">
        <f>IF($A38="","",IF(OR($B38="",$C38="",$D38="",$F38="",$G38="",$I38="",$J38="",$K38="",$L38=""),"REVISAR: faltan datos obligatorios",IF(COUNTIF($A$8:$A$207,$A38)&gt;1,"REVISAR: ID duplicado",IF(AND(OR($G38="Alquiler",$G38="Préstamo"),$H38=""),"REVISAR: falta proveedor o propietario",IF(AND(OR($G38="Alquiler",$G38="Préstamo"),$Q38&gt;0,$N38=""),"REVISAR: falta fecha prevista",IF(AND($O38&lt;&gt;"",$O38&gt;$F38),"REVISAR: devolución superior a cantidad",IF(AND($P38&lt;&gt;"",$M38&lt;&gt;"",$P38&lt;$M38),"REVISAR: fechas incoherentes",IF(AND($P38&lt;&gt;"",$Q38&gt;0),"REVISAR: fecha final con unidades pendientes","Correcto"))))))))</f>
        <v/>
      </c>
    </row>
    <row r="39">
      <c r="A39" s="3" t="n"/>
      <c r="B39" s="21" t="n"/>
      <c r="C39" s="3" t="n"/>
      <c r="D39" s="3" t="n"/>
      <c r="E39" s="21" t="n"/>
      <c r="F39" s="22" t="n"/>
      <c r="G39" s="3" t="n"/>
      <c r="H39" s="21" t="n"/>
      <c r="I39" s="3" t="n"/>
      <c r="J39" s="21" t="n"/>
      <c r="K39" s="3" t="n"/>
      <c r="L39" s="3" t="n"/>
      <c r="M39" s="40" t="n"/>
      <c r="N39" s="40" t="n"/>
      <c r="O39" s="22" t="n"/>
      <c r="P39" s="40" t="n"/>
      <c r="Q39" s="24">
        <f>IF($A39="","",IF(OR($G39="Alquiler",$G39="Préstamo"),MAX($F39-IF($O39="",0,$O39),0),0))</f>
        <v/>
      </c>
      <c r="R39" s="25">
        <f>IF($A39="","",IF(NOT(OR($G39="Alquiler",$G39="Préstamo")),"No procede",IF($Q39=0,"Devuelto",IF(AND($O39&lt;&gt;"",$O39&gt;0),"Devolución parcial",IF($M39="","Pendiente de salida",IF($N39="","Sin fecha prevista",IF($N39&lt;Resumen!$E$3,"Vencido",IF($N39&lt;=Resumen!$E$3+Resumen!$H$3,"Próximo vencimiento","En uso"))))))))</f>
        <v/>
      </c>
      <c r="S39" s="41">
        <f>IF(OR($A39="",$Q39=0,$N39=""),"",$N39-Resumen!$E$3)</f>
        <v/>
      </c>
      <c r="T39" s="27">
        <f>IF($A39="","",IF(OR($B39="",$C39="",$D39="",$F39="",$G39="",$I39="",$J39="",$K39="",$L39=""),"REVISAR: faltan datos obligatorios",IF(COUNTIF($A$8:$A$207,$A39)&gt;1,"REVISAR: ID duplicado",IF(AND(OR($G39="Alquiler",$G39="Préstamo"),$H39=""),"REVISAR: falta proveedor o propietario",IF(AND(OR($G39="Alquiler",$G39="Préstamo"),$Q39&gt;0,$N39=""),"REVISAR: falta fecha prevista",IF(AND($O39&lt;&gt;"",$O39&gt;$F39),"REVISAR: devolución superior a cantidad",IF(AND($P39&lt;&gt;"",$M39&lt;&gt;"",$P39&lt;$M39),"REVISAR: fechas incoherentes",IF(AND($P39&lt;&gt;"",$Q39&gt;0),"REVISAR: fecha final con unidades pendientes","Correcto"))))))))</f>
        <v/>
      </c>
    </row>
    <row r="40">
      <c r="A40" s="3" t="n"/>
      <c r="B40" s="21" t="n"/>
      <c r="C40" s="3" t="n"/>
      <c r="D40" s="3" t="n"/>
      <c r="E40" s="21" t="n"/>
      <c r="F40" s="22" t="n"/>
      <c r="G40" s="3" t="n"/>
      <c r="H40" s="21" t="n"/>
      <c r="I40" s="3" t="n"/>
      <c r="J40" s="21" t="n"/>
      <c r="K40" s="3" t="n"/>
      <c r="L40" s="3" t="n"/>
      <c r="M40" s="40" t="n"/>
      <c r="N40" s="40" t="n"/>
      <c r="O40" s="22" t="n"/>
      <c r="P40" s="40" t="n"/>
      <c r="Q40" s="24">
        <f>IF($A40="","",IF(OR($G40="Alquiler",$G40="Préstamo"),MAX($F40-IF($O40="",0,$O40),0),0))</f>
        <v/>
      </c>
      <c r="R40" s="25">
        <f>IF($A40="","",IF(NOT(OR($G40="Alquiler",$G40="Préstamo")),"No procede",IF($Q40=0,"Devuelto",IF(AND($O40&lt;&gt;"",$O40&gt;0),"Devolución parcial",IF($M40="","Pendiente de salida",IF($N40="","Sin fecha prevista",IF($N40&lt;Resumen!$E$3,"Vencido",IF($N40&lt;=Resumen!$E$3+Resumen!$H$3,"Próximo vencimiento","En uso"))))))))</f>
        <v/>
      </c>
      <c r="S40" s="41">
        <f>IF(OR($A40="",$Q40=0,$N40=""),"",$N40-Resumen!$E$3)</f>
        <v/>
      </c>
      <c r="T40" s="27">
        <f>IF($A40="","",IF(OR($B40="",$C40="",$D40="",$F40="",$G40="",$I40="",$J40="",$K40="",$L40=""),"REVISAR: faltan datos obligatorios",IF(COUNTIF($A$8:$A$207,$A40)&gt;1,"REVISAR: ID duplicado",IF(AND(OR($G40="Alquiler",$G40="Préstamo"),$H40=""),"REVISAR: falta proveedor o propietario",IF(AND(OR($G40="Alquiler",$G40="Préstamo"),$Q40&gt;0,$N40=""),"REVISAR: falta fecha prevista",IF(AND($O40&lt;&gt;"",$O40&gt;$F40),"REVISAR: devolución superior a cantidad",IF(AND($P40&lt;&gt;"",$M40&lt;&gt;"",$P40&lt;$M40),"REVISAR: fechas incoherentes",IF(AND($P40&lt;&gt;"",$Q40&gt;0),"REVISAR: fecha final con unidades pendientes","Correcto"))))))))</f>
        <v/>
      </c>
    </row>
    <row r="41">
      <c r="A41" s="3" t="n"/>
      <c r="B41" s="21" t="n"/>
      <c r="C41" s="3" t="n"/>
      <c r="D41" s="3" t="n"/>
      <c r="E41" s="21" t="n"/>
      <c r="F41" s="22" t="n"/>
      <c r="G41" s="3" t="n"/>
      <c r="H41" s="21" t="n"/>
      <c r="I41" s="3" t="n"/>
      <c r="J41" s="21" t="n"/>
      <c r="K41" s="3" t="n"/>
      <c r="L41" s="3" t="n"/>
      <c r="M41" s="40" t="n"/>
      <c r="N41" s="40" t="n"/>
      <c r="O41" s="22" t="n"/>
      <c r="P41" s="40" t="n"/>
      <c r="Q41" s="24">
        <f>IF($A41="","",IF(OR($G41="Alquiler",$G41="Préstamo"),MAX($F41-IF($O41="",0,$O41),0),0))</f>
        <v/>
      </c>
      <c r="R41" s="25">
        <f>IF($A41="","",IF(NOT(OR($G41="Alquiler",$G41="Préstamo")),"No procede",IF($Q41=0,"Devuelto",IF(AND($O41&lt;&gt;"",$O41&gt;0),"Devolución parcial",IF($M41="","Pendiente de salida",IF($N41="","Sin fecha prevista",IF($N41&lt;Resumen!$E$3,"Vencido",IF($N41&lt;=Resumen!$E$3+Resumen!$H$3,"Próximo vencimiento","En uso"))))))))</f>
        <v/>
      </c>
      <c r="S41" s="41">
        <f>IF(OR($A41="",$Q41=0,$N41=""),"",$N41-Resumen!$E$3)</f>
        <v/>
      </c>
      <c r="T41" s="27">
        <f>IF($A41="","",IF(OR($B41="",$C41="",$D41="",$F41="",$G41="",$I41="",$J41="",$K41="",$L41=""),"REVISAR: faltan datos obligatorios",IF(COUNTIF($A$8:$A$207,$A41)&gt;1,"REVISAR: ID duplicado",IF(AND(OR($G41="Alquiler",$G41="Préstamo"),$H41=""),"REVISAR: falta proveedor o propietario",IF(AND(OR($G41="Alquiler",$G41="Préstamo"),$Q41&gt;0,$N41=""),"REVISAR: falta fecha prevista",IF(AND($O41&lt;&gt;"",$O41&gt;$F41),"REVISAR: devolución superior a cantidad",IF(AND($P41&lt;&gt;"",$M41&lt;&gt;"",$P41&lt;$M41),"REVISAR: fechas incoherentes",IF(AND($P41&lt;&gt;"",$Q41&gt;0),"REVISAR: fecha final con unidades pendientes","Correcto"))))))))</f>
        <v/>
      </c>
    </row>
    <row r="42">
      <c r="A42" s="3" t="n"/>
      <c r="B42" s="21" t="n"/>
      <c r="C42" s="3" t="n"/>
      <c r="D42" s="3" t="n"/>
      <c r="E42" s="21" t="n"/>
      <c r="F42" s="22" t="n"/>
      <c r="G42" s="3" t="n"/>
      <c r="H42" s="21" t="n"/>
      <c r="I42" s="3" t="n"/>
      <c r="J42" s="21" t="n"/>
      <c r="K42" s="3" t="n"/>
      <c r="L42" s="3" t="n"/>
      <c r="M42" s="40" t="n"/>
      <c r="N42" s="40" t="n"/>
      <c r="O42" s="22" t="n"/>
      <c r="P42" s="40" t="n"/>
      <c r="Q42" s="24">
        <f>IF($A42="","",IF(OR($G42="Alquiler",$G42="Préstamo"),MAX($F42-IF($O42="",0,$O42),0),0))</f>
        <v/>
      </c>
      <c r="R42" s="25">
        <f>IF($A42="","",IF(NOT(OR($G42="Alquiler",$G42="Préstamo")),"No procede",IF($Q42=0,"Devuelto",IF(AND($O42&lt;&gt;"",$O42&gt;0),"Devolución parcial",IF($M42="","Pendiente de salida",IF($N42="","Sin fecha prevista",IF($N42&lt;Resumen!$E$3,"Vencido",IF($N42&lt;=Resumen!$E$3+Resumen!$H$3,"Próximo vencimiento","En uso"))))))))</f>
        <v/>
      </c>
      <c r="S42" s="41">
        <f>IF(OR($A42="",$Q42=0,$N42=""),"",$N42-Resumen!$E$3)</f>
        <v/>
      </c>
      <c r="T42" s="27">
        <f>IF($A42="","",IF(OR($B42="",$C42="",$D42="",$F42="",$G42="",$I42="",$J42="",$K42="",$L42=""),"REVISAR: faltan datos obligatorios",IF(COUNTIF($A$8:$A$207,$A42)&gt;1,"REVISAR: ID duplicado",IF(AND(OR($G42="Alquiler",$G42="Préstamo"),$H42=""),"REVISAR: falta proveedor o propietario",IF(AND(OR($G42="Alquiler",$G42="Préstamo"),$Q42&gt;0,$N42=""),"REVISAR: falta fecha prevista",IF(AND($O42&lt;&gt;"",$O42&gt;$F42),"REVISAR: devolución superior a cantidad",IF(AND($P42&lt;&gt;"",$M42&lt;&gt;"",$P42&lt;$M42),"REVISAR: fechas incoherentes",IF(AND($P42&lt;&gt;"",$Q42&gt;0),"REVISAR: fecha final con unidades pendientes","Correcto"))))))))</f>
        <v/>
      </c>
    </row>
    <row r="43">
      <c r="A43" s="3" t="n"/>
      <c r="B43" s="21" t="n"/>
      <c r="C43" s="3" t="n"/>
      <c r="D43" s="3" t="n"/>
      <c r="E43" s="21" t="n"/>
      <c r="F43" s="22" t="n"/>
      <c r="G43" s="3" t="n"/>
      <c r="H43" s="21" t="n"/>
      <c r="I43" s="3" t="n"/>
      <c r="J43" s="21" t="n"/>
      <c r="K43" s="3" t="n"/>
      <c r="L43" s="3" t="n"/>
      <c r="M43" s="40" t="n"/>
      <c r="N43" s="40" t="n"/>
      <c r="O43" s="22" t="n"/>
      <c r="P43" s="40" t="n"/>
      <c r="Q43" s="24">
        <f>IF($A43="","",IF(OR($G43="Alquiler",$G43="Préstamo"),MAX($F43-IF($O43="",0,$O43),0),0))</f>
        <v/>
      </c>
      <c r="R43" s="25">
        <f>IF($A43="","",IF(NOT(OR($G43="Alquiler",$G43="Préstamo")),"No procede",IF($Q43=0,"Devuelto",IF(AND($O43&lt;&gt;"",$O43&gt;0),"Devolución parcial",IF($M43="","Pendiente de salida",IF($N43="","Sin fecha prevista",IF($N43&lt;Resumen!$E$3,"Vencido",IF($N43&lt;=Resumen!$E$3+Resumen!$H$3,"Próximo vencimiento","En uso"))))))))</f>
        <v/>
      </c>
      <c r="S43" s="41">
        <f>IF(OR($A43="",$Q43=0,$N43=""),"",$N43-Resumen!$E$3)</f>
        <v/>
      </c>
      <c r="T43" s="27">
        <f>IF($A43="","",IF(OR($B43="",$C43="",$D43="",$F43="",$G43="",$I43="",$J43="",$K43="",$L43=""),"REVISAR: faltan datos obligatorios",IF(COUNTIF($A$8:$A$207,$A43)&gt;1,"REVISAR: ID duplicado",IF(AND(OR($G43="Alquiler",$G43="Préstamo"),$H43=""),"REVISAR: falta proveedor o propietario",IF(AND(OR($G43="Alquiler",$G43="Préstamo"),$Q43&gt;0,$N43=""),"REVISAR: falta fecha prevista",IF(AND($O43&lt;&gt;"",$O43&gt;$F43),"REVISAR: devolución superior a cantidad",IF(AND($P43&lt;&gt;"",$M43&lt;&gt;"",$P43&lt;$M43),"REVISAR: fechas incoherentes",IF(AND($P43&lt;&gt;"",$Q43&gt;0),"REVISAR: fecha final con unidades pendientes","Correcto"))))))))</f>
        <v/>
      </c>
    </row>
    <row r="44">
      <c r="A44" s="3" t="n"/>
      <c r="B44" s="21" t="n"/>
      <c r="C44" s="3" t="n"/>
      <c r="D44" s="3" t="n"/>
      <c r="E44" s="21" t="n"/>
      <c r="F44" s="22" t="n"/>
      <c r="G44" s="3" t="n"/>
      <c r="H44" s="21" t="n"/>
      <c r="I44" s="3" t="n"/>
      <c r="J44" s="21" t="n"/>
      <c r="K44" s="3" t="n"/>
      <c r="L44" s="3" t="n"/>
      <c r="M44" s="40" t="n"/>
      <c r="N44" s="40" t="n"/>
      <c r="O44" s="22" t="n"/>
      <c r="P44" s="40" t="n"/>
      <c r="Q44" s="24">
        <f>IF($A44="","",IF(OR($G44="Alquiler",$G44="Préstamo"),MAX($F44-IF($O44="",0,$O44),0),0))</f>
        <v/>
      </c>
      <c r="R44" s="25">
        <f>IF($A44="","",IF(NOT(OR($G44="Alquiler",$G44="Préstamo")),"No procede",IF($Q44=0,"Devuelto",IF(AND($O44&lt;&gt;"",$O44&gt;0),"Devolución parcial",IF($M44="","Pendiente de salida",IF($N44="","Sin fecha prevista",IF($N44&lt;Resumen!$E$3,"Vencido",IF($N44&lt;=Resumen!$E$3+Resumen!$H$3,"Próximo vencimiento","En uso"))))))))</f>
        <v/>
      </c>
      <c r="S44" s="41">
        <f>IF(OR($A44="",$Q44=0,$N44=""),"",$N44-Resumen!$E$3)</f>
        <v/>
      </c>
      <c r="T44" s="27">
        <f>IF($A44="","",IF(OR($B44="",$C44="",$D44="",$F44="",$G44="",$I44="",$J44="",$K44="",$L44=""),"REVISAR: faltan datos obligatorios",IF(COUNTIF($A$8:$A$207,$A44)&gt;1,"REVISAR: ID duplicado",IF(AND(OR($G44="Alquiler",$G44="Préstamo"),$H44=""),"REVISAR: falta proveedor o propietario",IF(AND(OR($G44="Alquiler",$G44="Préstamo"),$Q44&gt;0,$N44=""),"REVISAR: falta fecha prevista",IF(AND($O44&lt;&gt;"",$O44&gt;$F44),"REVISAR: devolución superior a cantidad",IF(AND($P44&lt;&gt;"",$M44&lt;&gt;"",$P44&lt;$M44),"REVISAR: fechas incoherentes",IF(AND($P44&lt;&gt;"",$Q44&gt;0),"REVISAR: fecha final con unidades pendientes","Correcto"))))))))</f>
        <v/>
      </c>
    </row>
    <row r="45">
      <c r="A45" s="3" t="n"/>
      <c r="B45" s="21" t="n"/>
      <c r="C45" s="3" t="n"/>
      <c r="D45" s="3" t="n"/>
      <c r="E45" s="21" t="n"/>
      <c r="F45" s="22" t="n"/>
      <c r="G45" s="3" t="n"/>
      <c r="H45" s="21" t="n"/>
      <c r="I45" s="3" t="n"/>
      <c r="J45" s="21" t="n"/>
      <c r="K45" s="3" t="n"/>
      <c r="L45" s="3" t="n"/>
      <c r="M45" s="40" t="n"/>
      <c r="N45" s="40" t="n"/>
      <c r="O45" s="22" t="n"/>
      <c r="P45" s="40" t="n"/>
      <c r="Q45" s="24">
        <f>IF($A45="","",IF(OR($G45="Alquiler",$G45="Préstamo"),MAX($F45-IF($O45="",0,$O45),0),0))</f>
        <v/>
      </c>
      <c r="R45" s="25">
        <f>IF($A45="","",IF(NOT(OR($G45="Alquiler",$G45="Préstamo")),"No procede",IF($Q45=0,"Devuelto",IF(AND($O45&lt;&gt;"",$O45&gt;0),"Devolución parcial",IF($M45="","Pendiente de salida",IF($N45="","Sin fecha prevista",IF($N45&lt;Resumen!$E$3,"Vencido",IF($N45&lt;=Resumen!$E$3+Resumen!$H$3,"Próximo vencimiento","En uso"))))))))</f>
        <v/>
      </c>
      <c r="S45" s="41">
        <f>IF(OR($A45="",$Q45=0,$N45=""),"",$N45-Resumen!$E$3)</f>
        <v/>
      </c>
      <c r="T45" s="27">
        <f>IF($A45="","",IF(OR($B45="",$C45="",$D45="",$F45="",$G45="",$I45="",$J45="",$K45="",$L45=""),"REVISAR: faltan datos obligatorios",IF(COUNTIF($A$8:$A$207,$A45)&gt;1,"REVISAR: ID duplicado",IF(AND(OR($G45="Alquiler",$G45="Préstamo"),$H45=""),"REVISAR: falta proveedor o propietario",IF(AND(OR($G45="Alquiler",$G45="Préstamo"),$Q45&gt;0,$N45=""),"REVISAR: falta fecha prevista",IF(AND($O45&lt;&gt;"",$O45&gt;$F45),"REVISAR: devolución superior a cantidad",IF(AND($P45&lt;&gt;"",$M45&lt;&gt;"",$P45&lt;$M45),"REVISAR: fechas incoherentes",IF(AND($P45&lt;&gt;"",$Q45&gt;0),"REVISAR: fecha final con unidades pendientes","Correcto"))))))))</f>
        <v/>
      </c>
    </row>
    <row r="46">
      <c r="A46" s="3" t="n"/>
      <c r="B46" s="21" t="n"/>
      <c r="C46" s="3" t="n"/>
      <c r="D46" s="3" t="n"/>
      <c r="E46" s="21" t="n"/>
      <c r="F46" s="22" t="n"/>
      <c r="G46" s="3" t="n"/>
      <c r="H46" s="21" t="n"/>
      <c r="I46" s="3" t="n"/>
      <c r="J46" s="21" t="n"/>
      <c r="K46" s="3" t="n"/>
      <c r="L46" s="3" t="n"/>
      <c r="M46" s="40" t="n"/>
      <c r="N46" s="40" t="n"/>
      <c r="O46" s="22" t="n"/>
      <c r="P46" s="40" t="n"/>
      <c r="Q46" s="24">
        <f>IF($A46="","",IF(OR($G46="Alquiler",$G46="Préstamo"),MAX($F46-IF($O46="",0,$O46),0),0))</f>
        <v/>
      </c>
      <c r="R46" s="25">
        <f>IF($A46="","",IF(NOT(OR($G46="Alquiler",$G46="Préstamo")),"No procede",IF($Q46=0,"Devuelto",IF(AND($O46&lt;&gt;"",$O46&gt;0),"Devolución parcial",IF($M46="","Pendiente de salida",IF($N46="","Sin fecha prevista",IF($N46&lt;Resumen!$E$3,"Vencido",IF($N46&lt;=Resumen!$E$3+Resumen!$H$3,"Próximo vencimiento","En uso"))))))))</f>
        <v/>
      </c>
      <c r="S46" s="41">
        <f>IF(OR($A46="",$Q46=0,$N46=""),"",$N46-Resumen!$E$3)</f>
        <v/>
      </c>
      <c r="T46" s="27">
        <f>IF($A46="","",IF(OR($B46="",$C46="",$D46="",$F46="",$G46="",$I46="",$J46="",$K46="",$L46=""),"REVISAR: faltan datos obligatorios",IF(COUNTIF($A$8:$A$207,$A46)&gt;1,"REVISAR: ID duplicado",IF(AND(OR($G46="Alquiler",$G46="Préstamo"),$H46=""),"REVISAR: falta proveedor o propietario",IF(AND(OR($G46="Alquiler",$G46="Préstamo"),$Q46&gt;0,$N46=""),"REVISAR: falta fecha prevista",IF(AND($O46&lt;&gt;"",$O46&gt;$F46),"REVISAR: devolución superior a cantidad",IF(AND($P46&lt;&gt;"",$M46&lt;&gt;"",$P46&lt;$M46),"REVISAR: fechas incoherentes",IF(AND($P46&lt;&gt;"",$Q46&gt;0),"REVISAR: fecha final con unidades pendientes","Correcto"))))))))</f>
        <v/>
      </c>
    </row>
    <row r="47">
      <c r="A47" s="3" t="n"/>
      <c r="B47" s="21" t="n"/>
      <c r="C47" s="3" t="n"/>
      <c r="D47" s="3" t="n"/>
      <c r="E47" s="21" t="n"/>
      <c r="F47" s="22" t="n"/>
      <c r="G47" s="3" t="n"/>
      <c r="H47" s="21" t="n"/>
      <c r="I47" s="3" t="n"/>
      <c r="J47" s="21" t="n"/>
      <c r="K47" s="3" t="n"/>
      <c r="L47" s="3" t="n"/>
      <c r="M47" s="40" t="n"/>
      <c r="N47" s="40" t="n"/>
      <c r="O47" s="22" t="n"/>
      <c r="P47" s="40" t="n"/>
      <c r="Q47" s="24">
        <f>IF($A47="","",IF(OR($G47="Alquiler",$G47="Préstamo"),MAX($F47-IF($O47="",0,$O47),0),0))</f>
        <v/>
      </c>
      <c r="R47" s="25">
        <f>IF($A47="","",IF(NOT(OR($G47="Alquiler",$G47="Préstamo")),"No procede",IF($Q47=0,"Devuelto",IF(AND($O47&lt;&gt;"",$O47&gt;0),"Devolución parcial",IF($M47="","Pendiente de salida",IF($N47="","Sin fecha prevista",IF($N47&lt;Resumen!$E$3,"Vencido",IF($N47&lt;=Resumen!$E$3+Resumen!$H$3,"Próximo vencimiento","En uso"))))))))</f>
        <v/>
      </c>
      <c r="S47" s="41">
        <f>IF(OR($A47="",$Q47=0,$N47=""),"",$N47-Resumen!$E$3)</f>
        <v/>
      </c>
      <c r="T47" s="27">
        <f>IF($A47="","",IF(OR($B47="",$C47="",$D47="",$F47="",$G47="",$I47="",$J47="",$K47="",$L47=""),"REVISAR: faltan datos obligatorios",IF(COUNTIF($A$8:$A$207,$A47)&gt;1,"REVISAR: ID duplicado",IF(AND(OR($G47="Alquiler",$G47="Préstamo"),$H47=""),"REVISAR: falta proveedor o propietario",IF(AND(OR($G47="Alquiler",$G47="Préstamo"),$Q47&gt;0,$N47=""),"REVISAR: falta fecha prevista",IF(AND($O47&lt;&gt;"",$O47&gt;$F47),"REVISAR: devolución superior a cantidad",IF(AND($P47&lt;&gt;"",$M47&lt;&gt;"",$P47&lt;$M47),"REVISAR: fechas incoherentes",IF(AND($P47&lt;&gt;"",$Q47&gt;0),"REVISAR: fecha final con unidades pendientes","Correcto"))))))))</f>
        <v/>
      </c>
    </row>
    <row r="48">
      <c r="A48" s="3" t="n"/>
      <c r="B48" s="21" t="n"/>
      <c r="C48" s="3" t="n"/>
      <c r="D48" s="3" t="n"/>
      <c r="E48" s="21" t="n"/>
      <c r="F48" s="22" t="n"/>
      <c r="G48" s="3" t="n"/>
      <c r="H48" s="21" t="n"/>
      <c r="I48" s="3" t="n"/>
      <c r="J48" s="21" t="n"/>
      <c r="K48" s="3" t="n"/>
      <c r="L48" s="3" t="n"/>
      <c r="M48" s="40" t="n"/>
      <c r="N48" s="40" t="n"/>
      <c r="O48" s="22" t="n"/>
      <c r="P48" s="40" t="n"/>
      <c r="Q48" s="24">
        <f>IF($A48="","",IF(OR($G48="Alquiler",$G48="Préstamo"),MAX($F48-IF($O48="",0,$O48),0),0))</f>
        <v/>
      </c>
      <c r="R48" s="25">
        <f>IF($A48="","",IF(NOT(OR($G48="Alquiler",$G48="Préstamo")),"No procede",IF($Q48=0,"Devuelto",IF(AND($O48&lt;&gt;"",$O48&gt;0),"Devolución parcial",IF($M48="","Pendiente de salida",IF($N48="","Sin fecha prevista",IF($N48&lt;Resumen!$E$3,"Vencido",IF($N48&lt;=Resumen!$E$3+Resumen!$H$3,"Próximo vencimiento","En uso"))))))))</f>
        <v/>
      </c>
      <c r="S48" s="41">
        <f>IF(OR($A48="",$Q48=0,$N48=""),"",$N48-Resumen!$E$3)</f>
        <v/>
      </c>
      <c r="T48" s="27">
        <f>IF($A48="","",IF(OR($B48="",$C48="",$D48="",$F48="",$G48="",$I48="",$J48="",$K48="",$L48=""),"REVISAR: faltan datos obligatorios",IF(COUNTIF($A$8:$A$207,$A48)&gt;1,"REVISAR: ID duplicado",IF(AND(OR($G48="Alquiler",$G48="Préstamo"),$H48=""),"REVISAR: falta proveedor o propietario",IF(AND(OR($G48="Alquiler",$G48="Préstamo"),$Q48&gt;0,$N48=""),"REVISAR: falta fecha prevista",IF(AND($O48&lt;&gt;"",$O48&gt;$F48),"REVISAR: devolución superior a cantidad",IF(AND($P48&lt;&gt;"",$M48&lt;&gt;"",$P48&lt;$M48),"REVISAR: fechas incoherentes",IF(AND($P48&lt;&gt;"",$Q48&gt;0),"REVISAR: fecha final con unidades pendientes","Correcto"))))))))</f>
        <v/>
      </c>
    </row>
    <row r="49">
      <c r="A49" s="3" t="n"/>
      <c r="B49" s="21" t="n"/>
      <c r="C49" s="3" t="n"/>
      <c r="D49" s="3" t="n"/>
      <c r="E49" s="21" t="n"/>
      <c r="F49" s="22" t="n"/>
      <c r="G49" s="3" t="n"/>
      <c r="H49" s="21" t="n"/>
      <c r="I49" s="3" t="n"/>
      <c r="J49" s="21" t="n"/>
      <c r="K49" s="3" t="n"/>
      <c r="L49" s="3" t="n"/>
      <c r="M49" s="40" t="n"/>
      <c r="N49" s="40" t="n"/>
      <c r="O49" s="22" t="n"/>
      <c r="P49" s="40" t="n"/>
      <c r="Q49" s="24">
        <f>IF($A49="","",IF(OR($G49="Alquiler",$G49="Préstamo"),MAX($F49-IF($O49="",0,$O49),0),0))</f>
        <v/>
      </c>
      <c r="R49" s="25">
        <f>IF($A49="","",IF(NOT(OR($G49="Alquiler",$G49="Préstamo")),"No procede",IF($Q49=0,"Devuelto",IF(AND($O49&lt;&gt;"",$O49&gt;0),"Devolución parcial",IF($M49="","Pendiente de salida",IF($N49="","Sin fecha prevista",IF($N49&lt;Resumen!$E$3,"Vencido",IF($N49&lt;=Resumen!$E$3+Resumen!$H$3,"Próximo vencimiento","En uso"))))))))</f>
        <v/>
      </c>
      <c r="S49" s="41">
        <f>IF(OR($A49="",$Q49=0,$N49=""),"",$N49-Resumen!$E$3)</f>
        <v/>
      </c>
      <c r="T49" s="27">
        <f>IF($A49="","",IF(OR($B49="",$C49="",$D49="",$F49="",$G49="",$I49="",$J49="",$K49="",$L49=""),"REVISAR: faltan datos obligatorios",IF(COUNTIF($A$8:$A$207,$A49)&gt;1,"REVISAR: ID duplicado",IF(AND(OR($G49="Alquiler",$G49="Préstamo"),$H49=""),"REVISAR: falta proveedor o propietario",IF(AND(OR($G49="Alquiler",$G49="Préstamo"),$Q49&gt;0,$N49=""),"REVISAR: falta fecha prevista",IF(AND($O49&lt;&gt;"",$O49&gt;$F49),"REVISAR: devolución superior a cantidad",IF(AND($P49&lt;&gt;"",$M49&lt;&gt;"",$P49&lt;$M49),"REVISAR: fechas incoherentes",IF(AND($P49&lt;&gt;"",$Q49&gt;0),"REVISAR: fecha final con unidades pendientes","Correcto"))))))))</f>
        <v/>
      </c>
    </row>
    <row r="50">
      <c r="A50" s="3" t="n"/>
      <c r="B50" s="21" t="n"/>
      <c r="C50" s="3" t="n"/>
      <c r="D50" s="3" t="n"/>
      <c r="E50" s="21" t="n"/>
      <c r="F50" s="22" t="n"/>
      <c r="G50" s="3" t="n"/>
      <c r="H50" s="21" t="n"/>
      <c r="I50" s="3" t="n"/>
      <c r="J50" s="21" t="n"/>
      <c r="K50" s="3" t="n"/>
      <c r="L50" s="3" t="n"/>
      <c r="M50" s="40" t="n"/>
      <c r="N50" s="40" t="n"/>
      <c r="O50" s="22" t="n"/>
      <c r="P50" s="40" t="n"/>
      <c r="Q50" s="24">
        <f>IF($A50="","",IF(OR($G50="Alquiler",$G50="Préstamo"),MAX($F50-IF($O50="",0,$O50),0),0))</f>
        <v/>
      </c>
      <c r="R50" s="25">
        <f>IF($A50="","",IF(NOT(OR($G50="Alquiler",$G50="Préstamo")),"No procede",IF($Q50=0,"Devuelto",IF(AND($O50&lt;&gt;"",$O50&gt;0),"Devolución parcial",IF($M50="","Pendiente de salida",IF($N50="","Sin fecha prevista",IF($N50&lt;Resumen!$E$3,"Vencido",IF($N50&lt;=Resumen!$E$3+Resumen!$H$3,"Próximo vencimiento","En uso"))))))))</f>
        <v/>
      </c>
      <c r="S50" s="41">
        <f>IF(OR($A50="",$Q50=0,$N50=""),"",$N50-Resumen!$E$3)</f>
        <v/>
      </c>
      <c r="T50" s="27">
        <f>IF($A50="","",IF(OR($B50="",$C50="",$D50="",$F50="",$G50="",$I50="",$J50="",$K50="",$L50=""),"REVISAR: faltan datos obligatorios",IF(COUNTIF($A$8:$A$207,$A50)&gt;1,"REVISAR: ID duplicado",IF(AND(OR($G50="Alquiler",$G50="Préstamo"),$H50=""),"REVISAR: falta proveedor o propietario",IF(AND(OR($G50="Alquiler",$G50="Préstamo"),$Q50&gt;0,$N50=""),"REVISAR: falta fecha prevista",IF(AND($O50&lt;&gt;"",$O50&gt;$F50),"REVISAR: devolución superior a cantidad",IF(AND($P50&lt;&gt;"",$M50&lt;&gt;"",$P50&lt;$M50),"REVISAR: fechas incoherentes",IF(AND($P50&lt;&gt;"",$Q50&gt;0),"REVISAR: fecha final con unidades pendientes","Correcto"))))))))</f>
        <v/>
      </c>
    </row>
    <row r="51">
      <c r="A51" s="3" t="n"/>
      <c r="B51" s="21" t="n"/>
      <c r="C51" s="3" t="n"/>
      <c r="D51" s="3" t="n"/>
      <c r="E51" s="21" t="n"/>
      <c r="F51" s="22" t="n"/>
      <c r="G51" s="3" t="n"/>
      <c r="H51" s="21" t="n"/>
      <c r="I51" s="3" t="n"/>
      <c r="J51" s="21" t="n"/>
      <c r="K51" s="3" t="n"/>
      <c r="L51" s="3" t="n"/>
      <c r="M51" s="40" t="n"/>
      <c r="N51" s="40" t="n"/>
      <c r="O51" s="22" t="n"/>
      <c r="P51" s="40" t="n"/>
      <c r="Q51" s="24">
        <f>IF($A51="","",IF(OR($G51="Alquiler",$G51="Préstamo"),MAX($F51-IF($O51="",0,$O51),0),0))</f>
        <v/>
      </c>
      <c r="R51" s="25">
        <f>IF($A51="","",IF(NOT(OR($G51="Alquiler",$G51="Préstamo")),"No procede",IF($Q51=0,"Devuelto",IF(AND($O51&lt;&gt;"",$O51&gt;0),"Devolución parcial",IF($M51="","Pendiente de salida",IF($N51="","Sin fecha prevista",IF($N51&lt;Resumen!$E$3,"Vencido",IF($N51&lt;=Resumen!$E$3+Resumen!$H$3,"Próximo vencimiento","En uso"))))))))</f>
        <v/>
      </c>
      <c r="S51" s="41">
        <f>IF(OR($A51="",$Q51=0,$N51=""),"",$N51-Resumen!$E$3)</f>
        <v/>
      </c>
      <c r="T51" s="27">
        <f>IF($A51="","",IF(OR($B51="",$C51="",$D51="",$F51="",$G51="",$I51="",$J51="",$K51="",$L51=""),"REVISAR: faltan datos obligatorios",IF(COUNTIF($A$8:$A$207,$A51)&gt;1,"REVISAR: ID duplicado",IF(AND(OR($G51="Alquiler",$G51="Préstamo"),$H51=""),"REVISAR: falta proveedor o propietario",IF(AND(OR($G51="Alquiler",$G51="Préstamo"),$Q51&gt;0,$N51=""),"REVISAR: falta fecha prevista",IF(AND($O51&lt;&gt;"",$O51&gt;$F51),"REVISAR: devolución superior a cantidad",IF(AND($P51&lt;&gt;"",$M51&lt;&gt;"",$P51&lt;$M51),"REVISAR: fechas incoherentes",IF(AND($P51&lt;&gt;"",$Q51&gt;0),"REVISAR: fecha final con unidades pendientes","Correcto"))))))))</f>
        <v/>
      </c>
    </row>
    <row r="52">
      <c r="A52" s="3" t="n"/>
      <c r="B52" s="21" t="n"/>
      <c r="C52" s="3" t="n"/>
      <c r="D52" s="3" t="n"/>
      <c r="E52" s="21" t="n"/>
      <c r="F52" s="22" t="n"/>
      <c r="G52" s="3" t="n"/>
      <c r="H52" s="21" t="n"/>
      <c r="I52" s="3" t="n"/>
      <c r="J52" s="21" t="n"/>
      <c r="K52" s="3" t="n"/>
      <c r="L52" s="3" t="n"/>
      <c r="M52" s="40" t="n"/>
      <c r="N52" s="40" t="n"/>
      <c r="O52" s="22" t="n"/>
      <c r="P52" s="40" t="n"/>
      <c r="Q52" s="24">
        <f>IF($A52="","",IF(OR($G52="Alquiler",$G52="Préstamo"),MAX($F52-IF($O52="",0,$O52),0),0))</f>
        <v/>
      </c>
      <c r="R52" s="25">
        <f>IF($A52="","",IF(NOT(OR($G52="Alquiler",$G52="Préstamo")),"No procede",IF($Q52=0,"Devuelto",IF(AND($O52&lt;&gt;"",$O52&gt;0),"Devolución parcial",IF($M52="","Pendiente de salida",IF($N52="","Sin fecha prevista",IF($N52&lt;Resumen!$E$3,"Vencido",IF($N52&lt;=Resumen!$E$3+Resumen!$H$3,"Próximo vencimiento","En uso"))))))))</f>
        <v/>
      </c>
      <c r="S52" s="41">
        <f>IF(OR($A52="",$Q52=0,$N52=""),"",$N52-Resumen!$E$3)</f>
        <v/>
      </c>
      <c r="T52" s="27">
        <f>IF($A52="","",IF(OR($B52="",$C52="",$D52="",$F52="",$G52="",$I52="",$J52="",$K52="",$L52=""),"REVISAR: faltan datos obligatorios",IF(COUNTIF($A$8:$A$207,$A52)&gt;1,"REVISAR: ID duplicado",IF(AND(OR($G52="Alquiler",$G52="Préstamo"),$H52=""),"REVISAR: falta proveedor o propietario",IF(AND(OR($G52="Alquiler",$G52="Préstamo"),$Q52&gt;0,$N52=""),"REVISAR: falta fecha prevista",IF(AND($O52&lt;&gt;"",$O52&gt;$F52),"REVISAR: devolución superior a cantidad",IF(AND($P52&lt;&gt;"",$M52&lt;&gt;"",$P52&lt;$M52),"REVISAR: fechas incoherentes",IF(AND($P52&lt;&gt;"",$Q52&gt;0),"REVISAR: fecha final con unidades pendientes","Correcto"))))))))</f>
        <v/>
      </c>
    </row>
    <row r="53">
      <c r="A53" s="3" t="n"/>
      <c r="B53" s="21" t="n"/>
      <c r="C53" s="3" t="n"/>
      <c r="D53" s="3" t="n"/>
      <c r="E53" s="21" t="n"/>
      <c r="F53" s="22" t="n"/>
      <c r="G53" s="3" t="n"/>
      <c r="H53" s="21" t="n"/>
      <c r="I53" s="3" t="n"/>
      <c r="J53" s="21" t="n"/>
      <c r="K53" s="3" t="n"/>
      <c r="L53" s="3" t="n"/>
      <c r="M53" s="40" t="n"/>
      <c r="N53" s="40" t="n"/>
      <c r="O53" s="22" t="n"/>
      <c r="P53" s="40" t="n"/>
      <c r="Q53" s="24">
        <f>IF($A53="","",IF(OR($G53="Alquiler",$G53="Préstamo"),MAX($F53-IF($O53="",0,$O53),0),0))</f>
        <v/>
      </c>
      <c r="R53" s="25">
        <f>IF($A53="","",IF(NOT(OR($G53="Alquiler",$G53="Préstamo")),"No procede",IF($Q53=0,"Devuelto",IF(AND($O53&lt;&gt;"",$O53&gt;0),"Devolución parcial",IF($M53="","Pendiente de salida",IF($N53="","Sin fecha prevista",IF($N53&lt;Resumen!$E$3,"Vencido",IF($N53&lt;=Resumen!$E$3+Resumen!$H$3,"Próximo vencimiento","En uso"))))))))</f>
        <v/>
      </c>
      <c r="S53" s="41">
        <f>IF(OR($A53="",$Q53=0,$N53=""),"",$N53-Resumen!$E$3)</f>
        <v/>
      </c>
      <c r="T53" s="27">
        <f>IF($A53="","",IF(OR($B53="",$C53="",$D53="",$F53="",$G53="",$I53="",$J53="",$K53="",$L53=""),"REVISAR: faltan datos obligatorios",IF(COUNTIF($A$8:$A$207,$A53)&gt;1,"REVISAR: ID duplicado",IF(AND(OR($G53="Alquiler",$G53="Préstamo"),$H53=""),"REVISAR: falta proveedor o propietario",IF(AND(OR($G53="Alquiler",$G53="Préstamo"),$Q53&gt;0,$N53=""),"REVISAR: falta fecha prevista",IF(AND($O53&lt;&gt;"",$O53&gt;$F53),"REVISAR: devolución superior a cantidad",IF(AND($P53&lt;&gt;"",$M53&lt;&gt;"",$P53&lt;$M53),"REVISAR: fechas incoherentes",IF(AND($P53&lt;&gt;"",$Q53&gt;0),"REVISAR: fecha final con unidades pendientes","Correcto"))))))))</f>
        <v/>
      </c>
    </row>
    <row r="54">
      <c r="A54" s="3" t="n"/>
      <c r="B54" s="21" t="n"/>
      <c r="C54" s="3" t="n"/>
      <c r="D54" s="3" t="n"/>
      <c r="E54" s="21" t="n"/>
      <c r="F54" s="22" t="n"/>
      <c r="G54" s="3" t="n"/>
      <c r="H54" s="21" t="n"/>
      <c r="I54" s="3" t="n"/>
      <c r="J54" s="21" t="n"/>
      <c r="K54" s="3" t="n"/>
      <c r="L54" s="3" t="n"/>
      <c r="M54" s="40" t="n"/>
      <c r="N54" s="40" t="n"/>
      <c r="O54" s="22" t="n"/>
      <c r="P54" s="40" t="n"/>
      <c r="Q54" s="24">
        <f>IF($A54="","",IF(OR($G54="Alquiler",$G54="Préstamo"),MAX($F54-IF($O54="",0,$O54),0),0))</f>
        <v/>
      </c>
      <c r="R54" s="25">
        <f>IF($A54="","",IF(NOT(OR($G54="Alquiler",$G54="Préstamo")),"No procede",IF($Q54=0,"Devuelto",IF(AND($O54&lt;&gt;"",$O54&gt;0),"Devolución parcial",IF($M54="","Pendiente de salida",IF($N54="","Sin fecha prevista",IF($N54&lt;Resumen!$E$3,"Vencido",IF($N54&lt;=Resumen!$E$3+Resumen!$H$3,"Próximo vencimiento","En uso"))))))))</f>
        <v/>
      </c>
      <c r="S54" s="41">
        <f>IF(OR($A54="",$Q54=0,$N54=""),"",$N54-Resumen!$E$3)</f>
        <v/>
      </c>
      <c r="T54" s="27">
        <f>IF($A54="","",IF(OR($B54="",$C54="",$D54="",$F54="",$G54="",$I54="",$J54="",$K54="",$L54=""),"REVISAR: faltan datos obligatorios",IF(COUNTIF($A$8:$A$207,$A54)&gt;1,"REVISAR: ID duplicado",IF(AND(OR($G54="Alquiler",$G54="Préstamo"),$H54=""),"REVISAR: falta proveedor o propietario",IF(AND(OR($G54="Alquiler",$G54="Préstamo"),$Q54&gt;0,$N54=""),"REVISAR: falta fecha prevista",IF(AND($O54&lt;&gt;"",$O54&gt;$F54),"REVISAR: devolución superior a cantidad",IF(AND($P54&lt;&gt;"",$M54&lt;&gt;"",$P54&lt;$M54),"REVISAR: fechas incoherentes",IF(AND($P54&lt;&gt;"",$Q54&gt;0),"REVISAR: fecha final con unidades pendientes","Correcto"))))))))</f>
        <v/>
      </c>
    </row>
    <row r="55">
      <c r="A55" s="3" t="n"/>
      <c r="B55" s="21" t="n"/>
      <c r="C55" s="3" t="n"/>
      <c r="D55" s="3" t="n"/>
      <c r="E55" s="21" t="n"/>
      <c r="F55" s="22" t="n"/>
      <c r="G55" s="3" t="n"/>
      <c r="H55" s="21" t="n"/>
      <c r="I55" s="3" t="n"/>
      <c r="J55" s="21" t="n"/>
      <c r="K55" s="3" t="n"/>
      <c r="L55" s="3" t="n"/>
      <c r="M55" s="40" t="n"/>
      <c r="N55" s="40" t="n"/>
      <c r="O55" s="22" t="n"/>
      <c r="P55" s="40" t="n"/>
      <c r="Q55" s="24">
        <f>IF($A55="","",IF(OR($G55="Alquiler",$G55="Préstamo"),MAX($F55-IF($O55="",0,$O55),0),0))</f>
        <v/>
      </c>
      <c r="R55" s="25">
        <f>IF($A55="","",IF(NOT(OR($G55="Alquiler",$G55="Préstamo")),"No procede",IF($Q55=0,"Devuelto",IF(AND($O55&lt;&gt;"",$O55&gt;0),"Devolución parcial",IF($M55="","Pendiente de salida",IF($N55="","Sin fecha prevista",IF($N55&lt;Resumen!$E$3,"Vencido",IF($N55&lt;=Resumen!$E$3+Resumen!$H$3,"Próximo vencimiento","En uso"))))))))</f>
        <v/>
      </c>
      <c r="S55" s="41">
        <f>IF(OR($A55="",$Q55=0,$N55=""),"",$N55-Resumen!$E$3)</f>
        <v/>
      </c>
      <c r="T55" s="27">
        <f>IF($A55="","",IF(OR($B55="",$C55="",$D55="",$F55="",$G55="",$I55="",$J55="",$K55="",$L55=""),"REVISAR: faltan datos obligatorios",IF(COUNTIF($A$8:$A$207,$A55)&gt;1,"REVISAR: ID duplicado",IF(AND(OR($G55="Alquiler",$G55="Préstamo"),$H55=""),"REVISAR: falta proveedor o propietario",IF(AND(OR($G55="Alquiler",$G55="Préstamo"),$Q55&gt;0,$N55=""),"REVISAR: falta fecha prevista",IF(AND($O55&lt;&gt;"",$O55&gt;$F55),"REVISAR: devolución superior a cantidad",IF(AND($P55&lt;&gt;"",$M55&lt;&gt;"",$P55&lt;$M55),"REVISAR: fechas incoherentes",IF(AND($P55&lt;&gt;"",$Q55&gt;0),"REVISAR: fecha final con unidades pendientes","Correcto"))))))))</f>
        <v/>
      </c>
    </row>
    <row r="56">
      <c r="A56" s="3" t="n"/>
      <c r="B56" s="21" t="n"/>
      <c r="C56" s="3" t="n"/>
      <c r="D56" s="3" t="n"/>
      <c r="E56" s="21" t="n"/>
      <c r="F56" s="22" t="n"/>
      <c r="G56" s="3" t="n"/>
      <c r="H56" s="21" t="n"/>
      <c r="I56" s="3" t="n"/>
      <c r="J56" s="21" t="n"/>
      <c r="K56" s="3" t="n"/>
      <c r="L56" s="3" t="n"/>
      <c r="M56" s="40" t="n"/>
      <c r="N56" s="40" t="n"/>
      <c r="O56" s="22" t="n"/>
      <c r="P56" s="40" t="n"/>
      <c r="Q56" s="24">
        <f>IF($A56="","",IF(OR($G56="Alquiler",$G56="Préstamo"),MAX($F56-IF($O56="",0,$O56),0),0))</f>
        <v/>
      </c>
      <c r="R56" s="25">
        <f>IF($A56="","",IF(NOT(OR($G56="Alquiler",$G56="Préstamo")),"No procede",IF($Q56=0,"Devuelto",IF(AND($O56&lt;&gt;"",$O56&gt;0),"Devolución parcial",IF($M56="","Pendiente de salida",IF($N56="","Sin fecha prevista",IF($N56&lt;Resumen!$E$3,"Vencido",IF($N56&lt;=Resumen!$E$3+Resumen!$H$3,"Próximo vencimiento","En uso"))))))))</f>
        <v/>
      </c>
      <c r="S56" s="41">
        <f>IF(OR($A56="",$Q56=0,$N56=""),"",$N56-Resumen!$E$3)</f>
        <v/>
      </c>
      <c r="T56" s="27">
        <f>IF($A56="","",IF(OR($B56="",$C56="",$D56="",$F56="",$G56="",$I56="",$J56="",$K56="",$L56=""),"REVISAR: faltan datos obligatorios",IF(COUNTIF($A$8:$A$207,$A56)&gt;1,"REVISAR: ID duplicado",IF(AND(OR($G56="Alquiler",$G56="Préstamo"),$H56=""),"REVISAR: falta proveedor o propietario",IF(AND(OR($G56="Alquiler",$G56="Préstamo"),$Q56&gt;0,$N56=""),"REVISAR: falta fecha prevista",IF(AND($O56&lt;&gt;"",$O56&gt;$F56),"REVISAR: devolución superior a cantidad",IF(AND($P56&lt;&gt;"",$M56&lt;&gt;"",$P56&lt;$M56),"REVISAR: fechas incoherentes",IF(AND($P56&lt;&gt;"",$Q56&gt;0),"REVISAR: fecha final con unidades pendientes","Correcto"))))))))</f>
        <v/>
      </c>
    </row>
    <row r="57">
      <c r="A57" s="3" t="n"/>
      <c r="B57" s="21" t="n"/>
      <c r="C57" s="3" t="n"/>
      <c r="D57" s="3" t="n"/>
      <c r="E57" s="21" t="n"/>
      <c r="F57" s="22" t="n"/>
      <c r="G57" s="3" t="n"/>
      <c r="H57" s="21" t="n"/>
      <c r="I57" s="3" t="n"/>
      <c r="J57" s="21" t="n"/>
      <c r="K57" s="3" t="n"/>
      <c r="L57" s="3" t="n"/>
      <c r="M57" s="40" t="n"/>
      <c r="N57" s="40" t="n"/>
      <c r="O57" s="22" t="n"/>
      <c r="P57" s="40" t="n"/>
      <c r="Q57" s="24">
        <f>IF($A57="","",IF(OR($G57="Alquiler",$G57="Préstamo"),MAX($F57-IF($O57="",0,$O57),0),0))</f>
        <v/>
      </c>
      <c r="R57" s="25">
        <f>IF($A57="","",IF(NOT(OR($G57="Alquiler",$G57="Préstamo")),"No procede",IF($Q57=0,"Devuelto",IF(AND($O57&lt;&gt;"",$O57&gt;0),"Devolución parcial",IF($M57="","Pendiente de salida",IF($N57="","Sin fecha prevista",IF($N57&lt;Resumen!$E$3,"Vencido",IF($N57&lt;=Resumen!$E$3+Resumen!$H$3,"Próximo vencimiento","En uso"))))))))</f>
        <v/>
      </c>
      <c r="S57" s="41">
        <f>IF(OR($A57="",$Q57=0,$N57=""),"",$N57-Resumen!$E$3)</f>
        <v/>
      </c>
      <c r="T57" s="27">
        <f>IF($A57="","",IF(OR($B57="",$C57="",$D57="",$F57="",$G57="",$I57="",$J57="",$K57="",$L57=""),"REVISAR: faltan datos obligatorios",IF(COUNTIF($A$8:$A$207,$A57)&gt;1,"REVISAR: ID duplicado",IF(AND(OR($G57="Alquiler",$G57="Préstamo"),$H57=""),"REVISAR: falta proveedor o propietario",IF(AND(OR($G57="Alquiler",$G57="Préstamo"),$Q57&gt;0,$N57=""),"REVISAR: falta fecha prevista",IF(AND($O57&lt;&gt;"",$O57&gt;$F57),"REVISAR: devolución superior a cantidad",IF(AND($P57&lt;&gt;"",$M57&lt;&gt;"",$P57&lt;$M57),"REVISAR: fechas incoherentes",IF(AND($P57&lt;&gt;"",$Q57&gt;0),"REVISAR: fecha final con unidades pendientes","Correcto"))))))))</f>
        <v/>
      </c>
    </row>
    <row r="58">
      <c r="A58" s="3" t="n"/>
      <c r="B58" s="21" t="n"/>
      <c r="C58" s="3" t="n"/>
      <c r="D58" s="3" t="n"/>
      <c r="E58" s="21" t="n"/>
      <c r="F58" s="22" t="n"/>
      <c r="G58" s="3" t="n"/>
      <c r="H58" s="21" t="n"/>
      <c r="I58" s="3" t="n"/>
      <c r="J58" s="21" t="n"/>
      <c r="K58" s="3" t="n"/>
      <c r="L58" s="3" t="n"/>
      <c r="M58" s="40" t="n"/>
      <c r="N58" s="40" t="n"/>
      <c r="O58" s="22" t="n"/>
      <c r="P58" s="40" t="n"/>
      <c r="Q58" s="24">
        <f>IF($A58="","",IF(OR($G58="Alquiler",$G58="Préstamo"),MAX($F58-IF($O58="",0,$O58),0),0))</f>
        <v/>
      </c>
      <c r="R58" s="25">
        <f>IF($A58="","",IF(NOT(OR($G58="Alquiler",$G58="Préstamo")),"No procede",IF($Q58=0,"Devuelto",IF(AND($O58&lt;&gt;"",$O58&gt;0),"Devolución parcial",IF($M58="","Pendiente de salida",IF($N58="","Sin fecha prevista",IF($N58&lt;Resumen!$E$3,"Vencido",IF($N58&lt;=Resumen!$E$3+Resumen!$H$3,"Próximo vencimiento","En uso"))))))))</f>
        <v/>
      </c>
      <c r="S58" s="41">
        <f>IF(OR($A58="",$Q58=0,$N58=""),"",$N58-Resumen!$E$3)</f>
        <v/>
      </c>
      <c r="T58" s="27">
        <f>IF($A58="","",IF(OR($B58="",$C58="",$D58="",$F58="",$G58="",$I58="",$J58="",$K58="",$L58=""),"REVISAR: faltan datos obligatorios",IF(COUNTIF($A$8:$A$207,$A58)&gt;1,"REVISAR: ID duplicado",IF(AND(OR($G58="Alquiler",$G58="Préstamo"),$H58=""),"REVISAR: falta proveedor o propietario",IF(AND(OR($G58="Alquiler",$G58="Préstamo"),$Q58&gt;0,$N58=""),"REVISAR: falta fecha prevista",IF(AND($O58&lt;&gt;"",$O58&gt;$F58),"REVISAR: devolución superior a cantidad",IF(AND($P58&lt;&gt;"",$M58&lt;&gt;"",$P58&lt;$M58),"REVISAR: fechas incoherentes",IF(AND($P58&lt;&gt;"",$Q58&gt;0),"REVISAR: fecha final con unidades pendientes","Correcto"))))))))</f>
        <v/>
      </c>
    </row>
    <row r="59">
      <c r="A59" s="3" t="n"/>
      <c r="B59" s="21" t="n"/>
      <c r="C59" s="3" t="n"/>
      <c r="D59" s="3" t="n"/>
      <c r="E59" s="21" t="n"/>
      <c r="F59" s="22" t="n"/>
      <c r="G59" s="3" t="n"/>
      <c r="H59" s="21" t="n"/>
      <c r="I59" s="3" t="n"/>
      <c r="J59" s="21" t="n"/>
      <c r="K59" s="3" t="n"/>
      <c r="L59" s="3" t="n"/>
      <c r="M59" s="40" t="n"/>
      <c r="N59" s="40" t="n"/>
      <c r="O59" s="22" t="n"/>
      <c r="P59" s="40" t="n"/>
      <c r="Q59" s="24">
        <f>IF($A59="","",IF(OR($G59="Alquiler",$G59="Préstamo"),MAX($F59-IF($O59="",0,$O59),0),0))</f>
        <v/>
      </c>
      <c r="R59" s="25">
        <f>IF($A59="","",IF(NOT(OR($G59="Alquiler",$G59="Préstamo")),"No procede",IF($Q59=0,"Devuelto",IF(AND($O59&lt;&gt;"",$O59&gt;0),"Devolución parcial",IF($M59="","Pendiente de salida",IF($N59="","Sin fecha prevista",IF($N59&lt;Resumen!$E$3,"Vencido",IF($N59&lt;=Resumen!$E$3+Resumen!$H$3,"Próximo vencimiento","En uso"))))))))</f>
        <v/>
      </c>
      <c r="S59" s="41">
        <f>IF(OR($A59="",$Q59=0,$N59=""),"",$N59-Resumen!$E$3)</f>
        <v/>
      </c>
      <c r="T59" s="27">
        <f>IF($A59="","",IF(OR($B59="",$C59="",$D59="",$F59="",$G59="",$I59="",$J59="",$K59="",$L59=""),"REVISAR: faltan datos obligatorios",IF(COUNTIF($A$8:$A$207,$A59)&gt;1,"REVISAR: ID duplicado",IF(AND(OR($G59="Alquiler",$G59="Préstamo"),$H59=""),"REVISAR: falta proveedor o propietario",IF(AND(OR($G59="Alquiler",$G59="Préstamo"),$Q59&gt;0,$N59=""),"REVISAR: falta fecha prevista",IF(AND($O59&lt;&gt;"",$O59&gt;$F59),"REVISAR: devolución superior a cantidad",IF(AND($P59&lt;&gt;"",$M59&lt;&gt;"",$P59&lt;$M59),"REVISAR: fechas incoherentes",IF(AND($P59&lt;&gt;"",$Q59&gt;0),"REVISAR: fecha final con unidades pendientes","Correcto"))))))))</f>
        <v/>
      </c>
    </row>
    <row r="60">
      <c r="A60" s="3" t="n"/>
      <c r="B60" s="21" t="n"/>
      <c r="C60" s="3" t="n"/>
      <c r="D60" s="3" t="n"/>
      <c r="E60" s="21" t="n"/>
      <c r="F60" s="22" t="n"/>
      <c r="G60" s="3" t="n"/>
      <c r="H60" s="21" t="n"/>
      <c r="I60" s="3" t="n"/>
      <c r="J60" s="21" t="n"/>
      <c r="K60" s="3" t="n"/>
      <c r="L60" s="3" t="n"/>
      <c r="M60" s="40" t="n"/>
      <c r="N60" s="40" t="n"/>
      <c r="O60" s="22" t="n"/>
      <c r="P60" s="40" t="n"/>
      <c r="Q60" s="24">
        <f>IF($A60="","",IF(OR($G60="Alquiler",$G60="Préstamo"),MAX($F60-IF($O60="",0,$O60),0),0))</f>
        <v/>
      </c>
      <c r="R60" s="25">
        <f>IF($A60="","",IF(NOT(OR($G60="Alquiler",$G60="Préstamo")),"No procede",IF($Q60=0,"Devuelto",IF(AND($O60&lt;&gt;"",$O60&gt;0),"Devolución parcial",IF($M60="","Pendiente de salida",IF($N60="","Sin fecha prevista",IF($N60&lt;Resumen!$E$3,"Vencido",IF($N60&lt;=Resumen!$E$3+Resumen!$H$3,"Próximo vencimiento","En uso"))))))))</f>
        <v/>
      </c>
      <c r="S60" s="41">
        <f>IF(OR($A60="",$Q60=0,$N60=""),"",$N60-Resumen!$E$3)</f>
        <v/>
      </c>
      <c r="T60" s="27">
        <f>IF($A60="","",IF(OR($B60="",$C60="",$D60="",$F60="",$G60="",$I60="",$J60="",$K60="",$L60=""),"REVISAR: faltan datos obligatorios",IF(COUNTIF($A$8:$A$207,$A60)&gt;1,"REVISAR: ID duplicado",IF(AND(OR($G60="Alquiler",$G60="Préstamo"),$H60=""),"REVISAR: falta proveedor o propietario",IF(AND(OR($G60="Alquiler",$G60="Préstamo"),$Q60&gt;0,$N60=""),"REVISAR: falta fecha prevista",IF(AND($O60&lt;&gt;"",$O60&gt;$F60),"REVISAR: devolución superior a cantidad",IF(AND($P60&lt;&gt;"",$M60&lt;&gt;"",$P60&lt;$M60),"REVISAR: fechas incoherentes",IF(AND($P60&lt;&gt;"",$Q60&gt;0),"REVISAR: fecha final con unidades pendientes","Correcto"))))))))</f>
        <v/>
      </c>
    </row>
    <row r="61">
      <c r="A61" s="3" t="n"/>
      <c r="B61" s="21" t="n"/>
      <c r="C61" s="3" t="n"/>
      <c r="D61" s="3" t="n"/>
      <c r="E61" s="21" t="n"/>
      <c r="F61" s="22" t="n"/>
      <c r="G61" s="3" t="n"/>
      <c r="H61" s="21" t="n"/>
      <c r="I61" s="3" t="n"/>
      <c r="J61" s="21" t="n"/>
      <c r="K61" s="3" t="n"/>
      <c r="L61" s="3" t="n"/>
      <c r="M61" s="40" t="n"/>
      <c r="N61" s="40" t="n"/>
      <c r="O61" s="22" t="n"/>
      <c r="P61" s="40" t="n"/>
      <c r="Q61" s="24">
        <f>IF($A61="","",IF(OR($G61="Alquiler",$G61="Préstamo"),MAX($F61-IF($O61="",0,$O61),0),0))</f>
        <v/>
      </c>
      <c r="R61" s="25">
        <f>IF($A61="","",IF(NOT(OR($G61="Alquiler",$G61="Préstamo")),"No procede",IF($Q61=0,"Devuelto",IF(AND($O61&lt;&gt;"",$O61&gt;0),"Devolución parcial",IF($M61="","Pendiente de salida",IF($N61="","Sin fecha prevista",IF($N61&lt;Resumen!$E$3,"Vencido",IF($N61&lt;=Resumen!$E$3+Resumen!$H$3,"Próximo vencimiento","En uso"))))))))</f>
        <v/>
      </c>
      <c r="S61" s="41">
        <f>IF(OR($A61="",$Q61=0,$N61=""),"",$N61-Resumen!$E$3)</f>
        <v/>
      </c>
      <c r="T61" s="27">
        <f>IF($A61="","",IF(OR($B61="",$C61="",$D61="",$F61="",$G61="",$I61="",$J61="",$K61="",$L61=""),"REVISAR: faltan datos obligatorios",IF(COUNTIF($A$8:$A$207,$A61)&gt;1,"REVISAR: ID duplicado",IF(AND(OR($G61="Alquiler",$G61="Préstamo"),$H61=""),"REVISAR: falta proveedor o propietario",IF(AND(OR($G61="Alquiler",$G61="Préstamo"),$Q61&gt;0,$N61=""),"REVISAR: falta fecha prevista",IF(AND($O61&lt;&gt;"",$O61&gt;$F61),"REVISAR: devolución superior a cantidad",IF(AND($P61&lt;&gt;"",$M61&lt;&gt;"",$P61&lt;$M61),"REVISAR: fechas incoherentes",IF(AND($P61&lt;&gt;"",$Q61&gt;0),"REVISAR: fecha final con unidades pendientes","Correcto"))))))))</f>
        <v/>
      </c>
    </row>
    <row r="62">
      <c r="A62" s="3" t="n"/>
      <c r="B62" s="21" t="n"/>
      <c r="C62" s="3" t="n"/>
      <c r="D62" s="3" t="n"/>
      <c r="E62" s="21" t="n"/>
      <c r="F62" s="22" t="n"/>
      <c r="G62" s="3" t="n"/>
      <c r="H62" s="21" t="n"/>
      <c r="I62" s="3" t="n"/>
      <c r="J62" s="21" t="n"/>
      <c r="K62" s="3" t="n"/>
      <c r="L62" s="3" t="n"/>
      <c r="M62" s="40" t="n"/>
      <c r="N62" s="40" t="n"/>
      <c r="O62" s="22" t="n"/>
      <c r="P62" s="40" t="n"/>
      <c r="Q62" s="24">
        <f>IF($A62="","",IF(OR($G62="Alquiler",$G62="Préstamo"),MAX($F62-IF($O62="",0,$O62),0),0))</f>
        <v/>
      </c>
      <c r="R62" s="25">
        <f>IF($A62="","",IF(NOT(OR($G62="Alquiler",$G62="Préstamo")),"No procede",IF($Q62=0,"Devuelto",IF(AND($O62&lt;&gt;"",$O62&gt;0),"Devolución parcial",IF($M62="","Pendiente de salida",IF($N62="","Sin fecha prevista",IF($N62&lt;Resumen!$E$3,"Vencido",IF($N62&lt;=Resumen!$E$3+Resumen!$H$3,"Próximo vencimiento","En uso"))))))))</f>
        <v/>
      </c>
      <c r="S62" s="41">
        <f>IF(OR($A62="",$Q62=0,$N62=""),"",$N62-Resumen!$E$3)</f>
        <v/>
      </c>
      <c r="T62" s="27">
        <f>IF($A62="","",IF(OR($B62="",$C62="",$D62="",$F62="",$G62="",$I62="",$J62="",$K62="",$L62=""),"REVISAR: faltan datos obligatorios",IF(COUNTIF($A$8:$A$207,$A62)&gt;1,"REVISAR: ID duplicado",IF(AND(OR($G62="Alquiler",$G62="Préstamo"),$H62=""),"REVISAR: falta proveedor o propietario",IF(AND(OR($G62="Alquiler",$G62="Préstamo"),$Q62&gt;0,$N62=""),"REVISAR: falta fecha prevista",IF(AND($O62&lt;&gt;"",$O62&gt;$F62),"REVISAR: devolución superior a cantidad",IF(AND($P62&lt;&gt;"",$M62&lt;&gt;"",$P62&lt;$M62),"REVISAR: fechas incoherentes",IF(AND($P62&lt;&gt;"",$Q62&gt;0),"REVISAR: fecha final con unidades pendientes","Correcto"))))))))</f>
        <v/>
      </c>
    </row>
    <row r="63">
      <c r="A63" s="3" t="n"/>
      <c r="B63" s="21" t="n"/>
      <c r="C63" s="3" t="n"/>
      <c r="D63" s="3" t="n"/>
      <c r="E63" s="21" t="n"/>
      <c r="F63" s="22" t="n"/>
      <c r="G63" s="3" t="n"/>
      <c r="H63" s="21" t="n"/>
      <c r="I63" s="3" t="n"/>
      <c r="J63" s="21" t="n"/>
      <c r="K63" s="3" t="n"/>
      <c r="L63" s="3" t="n"/>
      <c r="M63" s="40" t="n"/>
      <c r="N63" s="40" t="n"/>
      <c r="O63" s="22" t="n"/>
      <c r="P63" s="40" t="n"/>
      <c r="Q63" s="24">
        <f>IF($A63="","",IF(OR($G63="Alquiler",$G63="Préstamo"),MAX($F63-IF($O63="",0,$O63),0),0))</f>
        <v/>
      </c>
      <c r="R63" s="25">
        <f>IF($A63="","",IF(NOT(OR($G63="Alquiler",$G63="Préstamo")),"No procede",IF($Q63=0,"Devuelto",IF(AND($O63&lt;&gt;"",$O63&gt;0),"Devolución parcial",IF($M63="","Pendiente de salida",IF($N63="","Sin fecha prevista",IF($N63&lt;Resumen!$E$3,"Vencido",IF($N63&lt;=Resumen!$E$3+Resumen!$H$3,"Próximo vencimiento","En uso"))))))))</f>
        <v/>
      </c>
      <c r="S63" s="41">
        <f>IF(OR($A63="",$Q63=0,$N63=""),"",$N63-Resumen!$E$3)</f>
        <v/>
      </c>
      <c r="T63" s="27">
        <f>IF($A63="","",IF(OR($B63="",$C63="",$D63="",$F63="",$G63="",$I63="",$J63="",$K63="",$L63=""),"REVISAR: faltan datos obligatorios",IF(COUNTIF($A$8:$A$207,$A63)&gt;1,"REVISAR: ID duplicado",IF(AND(OR($G63="Alquiler",$G63="Préstamo"),$H63=""),"REVISAR: falta proveedor o propietario",IF(AND(OR($G63="Alquiler",$G63="Préstamo"),$Q63&gt;0,$N63=""),"REVISAR: falta fecha prevista",IF(AND($O63&lt;&gt;"",$O63&gt;$F63),"REVISAR: devolución superior a cantidad",IF(AND($P63&lt;&gt;"",$M63&lt;&gt;"",$P63&lt;$M63),"REVISAR: fechas incoherentes",IF(AND($P63&lt;&gt;"",$Q63&gt;0),"REVISAR: fecha final con unidades pendientes","Correcto"))))))))</f>
        <v/>
      </c>
    </row>
    <row r="64">
      <c r="A64" s="3" t="n"/>
      <c r="B64" s="21" t="n"/>
      <c r="C64" s="3" t="n"/>
      <c r="D64" s="3" t="n"/>
      <c r="E64" s="21" t="n"/>
      <c r="F64" s="22" t="n"/>
      <c r="G64" s="3" t="n"/>
      <c r="H64" s="21" t="n"/>
      <c r="I64" s="3" t="n"/>
      <c r="J64" s="21" t="n"/>
      <c r="K64" s="3" t="n"/>
      <c r="L64" s="3" t="n"/>
      <c r="M64" s="40" t="n"/>
      <c r="N64" s="40" t="n"/>
      <c r="O64" s="22" t="n"/>
      <c r="P64" s="40" t="n"/>
      <c r="Q64" s="24">
        <f>IF($A64="","",IF(OR($G64="Alquiler",$G64="Préstamo"),MAX($F64-IF($O64="",0,$O64),0),0))</f>
        <v/>
      </c>
      <c r="R64" s="25">
        <f>IF($A64="","",IF(NOT(OR($G64="Alquiler",$G64="Préstamo")),"No procede",IF($Q64=0,"Devuelto",IF(AND($O64&lt;&gt;"",$O64&gt;0),"Devolución parcial",IF($M64="","Pendiente de salida",IF($N64="","Sin fecha prevista",IF($N64&lt;Resumen!$E$3,"Vencido",IF($N64&lt;=Resumen!$E$3+Resumen!$H$3,"Próximo vencimiento","En uso"))))))))</f>
        <v/>
      </c>
      <c r="S64" s="41">
        <f>IF(OR($A64="",$Q64=0,$N64=""),"",$N64-Resumen!$E$3)</f>
        <v/>
      </c>
      <c r="T64" s="27">
        <f>IF($A64="","",IF(OR($B64="",$C64="",$D64="",$F64="",$G64="",$I64="",$J64="",$K64="",$L64=""),"REVISAR: faltan datos obligatorios",IF(COUNTIF($A$8:$A$207,$A64)&gt;1,"REVISAR: ID duplicado",IF(AND(OR($G64="Alquiler",$G64="Préstamo"),$H64=""),"REVISAR: falta proveedor o propietario",IF(AND(OR($G64="Alquiler",$G64="Préstamo"),$Q64&gt;0,$N64=""),"REVISAR: falta fecha prevista",IF(AND($O64&lt;&gt;"",$O64&gt;$F64),"REVISAR: devolución superior a cantidad",IF(AND($P64&lt;&gt;"",$M64&lt;&gt;"",$P64&lt;$M64),"REVISAR: fechas incoherentes",IF(AND($P64&lt;&gt;"",$Q64&gt;0),"REVISAR: fecha final con unidades pendientes","Correcto"))))))))</f>
        <v/>
      </c>
    </row>
    <row r="65">
      <c r="A65" s="3" t="n"/>
      <c r="B65" s="21" t="n"/>
      <c r="C65" s="3" t="n"/>
      <c r="D65" s="3" t="n"/>
      <c r="E65" s="21" t="n"/>
      <c r="F65" s="22" t="n"/>
      <c r="G65" s="3" t="n"/>
      <c r="H65" s="21" t="n"/>
      <c r="I65" s="3" t="n"/>
      <c r="J65" s="21" t="n"/>
      <c r="K65" s="3" t="n"/>
      <c r="L65" s="3" t="n"/>
      <c r="M65" s="40" t="n"/>
      <c r="N65" s="40" t="n"/>
      <c r="O65" s="22" t="n"/>
      <c r="P65" s="40" t="n"/>
      <c r="Q65" s="24">
        <f>IF($A65="","",IF(OR($G65="Alquiler",$G65="Préstamo"),MAX($F65-IF($O65="",0,$O65),0),0))</f>
        <v/>
      </c>
      <c r="R65" s="25">
        <f>IF($A65="","",IF(NOT(OR($G65="Alquiler",$G65="Préstamo")),"No procede",IF($Q65=0,"Devuelto",IF(AND($O65&lt;&gt;"",$O65&gt;0),"Devolución parcial",IF($M65="","Pendiente de salida",IF($N65="","Sin fecha prevista",IF($N65&lt;Resumen!$E$3,"Vencido",IF($N65&lt;=Resumen!$E$3+Resumen!$H$3,"Próximo vencimiento","En uso"))))))))</f>
        <v/>
      </c>
      <c r="S65" s="41">
        <f>IF(OR($A65="",$Q65=0,$N65=""),"",$N65-Resumen!$E$3)</f>
        <v/>
      </c>
      <c r="T65" s="27">
        <f>IF($A65="","",IF(OR($B65="",$C65="",$D65="",$F65="",$G65="",$I65="",$J65="",$K65="",$L65=""),"REVISAR: faltan datos obligatorios",IF(COUNTIF($A$8:$A$207,$A65)&gt;1,"REVISAR: ID duplicado",IF(AND(OR($G65="Alquiler",$G65="Préstamo"),$H65=""),"REVISAR: falta proveedor o propietario",IF(AND(OR($G65="Alquiler",$G65="Préstamo"),$Q65&gt;0,$N65=""),"REVISAR: falta fecha prevista",IF(AND($O65&lt;&gt;"",$O65&gt;$F65),"REVISAR: devolución superior a cantidad",IF(AND($P65&lt;&gt;"",$M65&lt;&gt;"",$P65&lt;$M65),"REVISAR: fechas incoherentes",IF(AND($P65&lt;&gt;"",$Q65&gt;0),"REVISAR: fecha final con unidades pendientes","Correcto"))))))))</f>
        <v/>
      </c>
    </row>
    <row r="66">
      <c r="A66" s="3" t="n"/>
      <c r="B66" s="21" t="n"/>
      <c r="C66" s="3" t="n"/>
      <c r="D66" s="3" t="n"/>
      <c r="E66" s="21" t="n"/>
      <c r="F66" s="22" t="n"/>
      <c r="G66" s="3" t="n"/>
      <c r="H66" s="21" t="n"/>
      <c r="I66" s="3" t="n"/>
      <c r="J66" s="21" t="n"/>
      <c r="K66" s="3" t="n"/>
      <c r="L66" s="3" t="n"/>
      <c r="M66" s="40" t="n"/>
      <c r="N66" s="40" t="n"/>
      <c r="O66" s="22" t="n"/>
      <c r="P66" s="40" t="n"/>
      <c r="Q66" s="24">
        <f>IF($A66="","",IF(OR($G66="Alquiler",$G66="Préstamo"),MAX($F66-IF($O66="",0,$O66),0),0))</f>
        <v/>
      </c>
      <c r="R66" s="25">
        <f>IF($A66="","",IF(NOT(OR($G66="Alquiler",$G66="Préstamo")),"No procede",IF($Q66=0,"Devuelto",IF(AND($O66&lt;&gt;"",$O66&gt;0),"Devolución parcial",IF($M66="","Pendiente de salida",IF($N66="","Sin fecha prevista",IF($N66&lt;Resumen!$E$3,"Vencido",IF($N66&lt;=Resumen!$E$3+Resumen!$H$3,"Próximo vencimiento","En uso"))))))))</f>
        <v/>
      </c>
      <c r="S66" s="41">
        <f>IF(OR($A66="",$Q66=0,$N66=""),"",$N66-Resumen!$E$3)</f>
        <v/>
      </c>
      <c r="T66" s="27">
        <f>IF($A66="","",IF(OR($B66="",$C66="",$D66="",$F66="",$G66="",$I66="",$J66="",$K66="",$L66=""),"REVISAR: faltan datos obligatorios",IF(COUNTIF($A$8:$A$207,$A66)&gt;1,"REVISAR: ID duplicado",IF(AND(OR($G66="Alquiler",$G66="Préstamo"),$H66=""),"REVISAR: falta proveedor o propietario",IF(AND(OR($G66="Alquiler",$G66="Préstamo"),$Q66&gt;0,$N66=""),"REVISAR: falta fecha prevista",IF(AND($O66&lt;&gt;"",$O66&gt;$F66),"REVISAR: devolución superior a cantidad",IF(AND($P66&lt;&gt;"",$M66&lt;&gt;"",$P66&lt;$M66),"REVISAR: fechas incoherentes",IF(AND($P66&lt;&gt;"",$Q66&gt;0),"REVISAR: fecha final con unidades pendientes","Correcto"))))))))</f>
        <v/>
      </c>
    </row>
    <row r="67">
      <c r="A67" s="3" t="n"/>
      <c r="B67" s="21" t="n"/>
      <c r="C67" s="3" t="n"/>
      <c r="D67" s="3" t="n"/>
      <c r="E67" s="21" t="n"/>
      <c r="F67" s="22" t="n"/>
      <c r="G67" s="3" t="n"/>
      <c r="H67" s="21" t="n"/>
      <c r="I67" s="3" t="n"/>
      <c r="J67" s="21" t="n"/>
      <c r="K67" s="3" t="n"/>
      <c r="L67" s="3" t="n"/>
      <c r="M67" s="40" t="n"/>
      <c r="N67" s="40" t="n"/>
      <c r="O67" s="22" t="n"/>
      <c r="P67" s="40" t="n"/>
      <c r="Q67" s="24">
        <f>IF($A67="","",IF(OR($G67="Alquiler",$G67="Préstamo"),MAX($F67-IF($O67="",0,$O67),0),0))</f>
        <v/>
      </c>
      <c r="R67" s="25">
        <f>IF($A67="","",IF(NOT(OR($G67="Alquiler",$G67="Préstamo")),"No procede",IF($Q67=0,"Devuelto",IF(AND($O67&lt;&gt;"",$O67&gt;0),"Devolución parcial",IF($M67="","Pendiente de salida",IF($N67="","Sin fecha prevista",IF($N67&lt;Resumen!$E$3,"Vencido",IF($N67&lt;=Resumen!$E$3+Resumen!$H$3,"Próximo vencimiento","En uso"))))))))</f>
        <v/>
      </c>
      <c r="S67" s="41">
        <f>IF(OR($A67="",$Q67=0,$N67=""),"",$N67-Resumen!$E$3)</f>
        <v/>
      </c>
      <c r="T67" s="27">
        <f>IF($A67="","",IF(OR($B67="",$C67="",$D67="",$F67="",$G67="",$I67="",$J67="",$K67="",$L67=""),"REVISAR: faltan datos obligatorios",IF(COUNTIF($A$8:$A$207,$A67)&gt;1,"REVISAR: ID duplicado",IF(AND(OR($G67="Alquiler",$G67="Préstamo"),$H67=""),"REVISAR: falta proveedor o propietario",IF(AND(OR($G67="Alquiler",$G67="Préstamo"),$Q67&gt;0,$N67=""),"REVISAR: falta fecha prevista",IF(AND($O67&lt;&gt;"",$O67&gt;$F67),"REVISAR: devolución superior a cantidad",IF(AND($P67&lt;&gt;"",$M67&lt;&gt;"",$P67&lt;$M67),"REVISAR: fechas incoherentes",IF(AND($P67&lt;&gt;"",$Q67&gt;0),"REVISAR: fecha final con unidades pendientes","Correcto"))))))))</f>
        <v/>
      </c>
    </row>
    <row r="68">
      <c r="A68" s="3" t="n"/>
      <c r="B68" s="21" t="n"/>
      <c r="C68" s="3" t="n"/>
      <c r="D68" s="3" t="n"/>
      <c r="E68" s="21" t="n"/>
      <c r="F68" s="22" t="n"/>
      <c r="G68" s="3" t="n"/>
      <c r="H68" s="21" t="n"/>
      <c r="I68" s="3" t="n"/>
      <c r="J68" s="21" t="n"/>
      <c r="K68" s="3" t="n"/>
      <c r="L68" s="3" t="n"/>
      <c r="M68" s="40" t="n"/>
      <c r="N68" s="40" t="n"/>
      <c r="O68" s="22" t="n"/>
      <c r="P68" s="40" t="n"/>
      <c r="Q68" s="24">
        <f>IF($A68="","",IF(OR($G68="Alquiler",$G68="Préstamo"),MAX($F68-IF($O68="",0,$O68),0),0))</f>
        <v/>
      </c>
      <c r="R68" s="25">
        <f>IF($A68="","",IF(NOT(OR($G68="Alquiler",$G68="Préstamo")),"No procede",IF($Q68=0,"Devuelto",IF(AND($O68&lt;&gt;"",$O68&gt;0),"Devolución parcial",IF($M68="","Pendiente de salida",IF($N68="","Sin fecha prevista",IF($N68&lt;Resumen!$E$3,"Vencido",IF($N68&lt;=Resumen!$E$3+Resumen!$H$3,"Próximo vencimiento","En uso"))))))))</f>
        <v/>
      </c>
      <c r="S68" s="41">
        <f>IF(OR($A68="",$Q68=0,$N68=""),"",$N68-Resumen!$E$3)</f>
        <v/>
      </c>
      <c r="T68" s="27">
        <f>IF($A68="","",IF(OR($B68="",$C68="",$D68="",$F68="",$G68="",$I68="",$J68="",$K68="",$L68=""),"REVISAR: faltan datos obligatorios",IF(COUNTIF($A$8:$A$207,$A68)&gt;1,"REVISAR: ID duplicado",IF(AND(OR($G68="Alquiler",$G68="Préstamo"),$H68=""),"REVISAR: falta proveedor o propietario",IF(AND(OR($G68="Alquiler",$G68="Préstamo"),$Q68&gt;0,$N68=""),"REVISAR: falta fecha prevista",IF(AND($O68&lt;&gt;"",$O68&gt;$F68),"REVISAR: devolución superior a cantidad",IF(AND($P68&lt;&gt;"",$M68&lt;&gt;"",$P68&lt;$M68),"REVISAR: fechas incoherentes",IF(AND($P68&lt;&gt;"",$Q68&gt;0),"REVISAR: fecha final con unidades pendientes","Correcto"))))))))</f>
        <v/>
      </c>
    </row>
    <row r="69">
      <c r="A69" s="3" t="n"/>
      <c r="B69" s="21" t="n"/>
      <c r="C69" s="3" t="n"/>
      <c r="D69" s="3" t="n"/>
      <c r="E69" s="21" t="n"/>
      <c r="F69" s="22" t="n"/>
      <c r="G69" s="3" t="n"/>
      <c r="H69" s="21" t="n"/>
      <c r="I69" s="3" t="n"/>
      <c r="J69" s="21" t="n"/>
      <c r="K69" s="3" t="n"/>
      <c r="L69" s="3" t="n"/>
      <c r="M69" s="40" t="n"/>
      <c r="N69" s="40" t="n"/>
      <c r="O69" s="22" t="n"/>
      <c r="P69" s="40" t="n"/>
      <c r="Q69" s="24">
        <f>IF($A69="","",IF(OR($G69="Alquiler",$G69="Préstamo"),MAX($F69-IF($O69="",0,$O69),0),0))</f>
        <v/>
      </c>
      <c r="R69" s="25">
        <f>IF($A69="","",IF(NOT(OR($G69="Alquiler",$G69="Préstamo")),"No procede",IF($Q69=0,"Devuelto",IF(AND($O69&lt;&gt;"",$O69&gt;0),"Devolución parcial",IF($M69="","Pendiente de salida",IF($N69="","Sin fecha prevista",IF($N69&lt;Resumen!$E$3,"Vencido",IF($N69&lt;=Resumen!$E$3+Resumen!$H$3,"Próximo vencimiento","En uso"))))))))</f>
        <v/>
      </c>
      <c r="S69" s="41">
        <f>IF(OR($A69="",$Q69=0,$N69=""),"",$N69-Resumen!$E$3)</f>
        <v/>
      </c>
      <c r="T69" s="27">
        <f>IF($A69="","",IF(OR($B69="",$C69="",$D69="",$F69="",$G69="",$I69="",$J69="",$K69="",$L69=""),"REVISAR: faltan datos obligatorios",IF(COUNTIF($A$8:$A$207,$A69)&gt;1,"REVISAR: ID duplicado",IF(AND(OR($G69="Alquiler",$G69="Préstamo"),$H69=""),"REVISAR: falta proveedor o propietario",IF(AND(OR($G69="Alquiler",$G69="Préstamo"),$Q69&gt;0,$N69=""),"REVISAR: falta fecha prevista",IF(AND($O69&lt;&gt;"",$O69&gt;$F69),"REVISAR: devolución superior a cantidad",IF(AND($P69&lt;&gt;"",$M69&lt;&gt;"",$P69&lt;$M69),"REVISAR: fechas incoherentes",IF(AND($P69&lt;&gt;"",$Q69&gt;0),"REVISAR: fecha final con unidades pendientes","Correcto"))))))))</f>
        <v/>
      </c>
    </row>
    <row r="70">
      <c r="A70" s="3" t="n"/>
      <c r="B70" s="21" t="n"/>
      <c r="C70" s="3" t="n"/>
      <c r="D70" s="3" t="n"/>
      <c r="E70" s="21" t="n"/>
      <c r="F70" s="22" t="n"/>
      <c r="G70" s="3" t="n"/>
      <c r="H70" s="21" t="n"/>
      <c r="I70" s="3" t="n"/>
      <c r="J70" s="21" t="n"/>
      <c r="K70" s="3" t="n"/>
      <c r="L70" s="3" t="n"/>
      <c r="M70" s="40" t="n"/>
      <c r="N70" s="40" t="n"/>
      <c r="O70" s="22" t="n"/>
      <c r="P70" s="40" t="n"/>
      <c r="Q70" s="24">
        <f>IF($A70="","",IF(OR($G70="Alquiler",$G70="Préstamo"),MAX($F70-IF($O70="",0,$O70),0),0))</f>
        <v/>
      </c>
      <c r="R70" s="25">
        <f>IF($A70="","",IF(NOT(OR($G70="Alquiler",$G70="Préstamo")),"No procede",IF($Q70=0,"Devuelto",IF(AND($O70&lt;&gt;"",$O70&gt;0),"Devolución parcial",IF($M70="","Pendiente de salida",IF($N70="","Sin fecha prevista",IF($N70&lt;Resumen!$E$3,"Vencido",IF($N70&lt;=Resumen!$E$3+Resumen!$H$3,"Próximo vencimiento","En uso"))))))))</f>
        <v/>
      </c>
      <c r="S70" s="41">
        <f>IF(OR($A70="",$Q70=0,$N70=""),"",$N70-Resumen!$E$3)</f>
        <v/>
      </c>
      <c r="T70" s="27">
        <f>IF($A70="","",IF(OR($B70="",$C70="",$D70="",$F70="",$G70="",$I70="",$J70="",$K70="",$L70=""),"REVISAR: faltan datos obligatorios",IF(COUNTIF($A$8:$A$207,$A70)&gt;1,"REVISAR: ID duplicado",IF(AND(OR($G70="Alquiler",$G70="Préstamo"),$H70=""),"REVISAR: falta proveedor o propietario",IF(AND(OR($G70="Alquiler",$G70="Préstamo"),$Q70&gt;0,$N70=""),"REVISAR: falta fecha prevista",IF(AND($O70&lt;&gt;"",$O70&gt;$F70),"REVISAR: devolución superior a cantidad",IF(AND($P70&lt;&gt;"",$M70&lt;&gt;"",$P70&lt;$M70),"REVISAR: fechas incoherentes",IF(AND($P70&lt;&gt;"",$Q70&gt;0),"REVISAR: fecha final con unidades pendientes","Correcto"))))))))</f>
        <v/>
      </c>
    </row>
    <row r="71">
      <c r="A71" s="3" t="n"/>
      <c r="B71" s="21" t="n"/>
      <c r="C71" s="3" t="n"/>
      <c r="D71" s="3" t="n"/>
      <c r="E71" s="21" t="n"/>
      <c r="F71" s="22" t="n"/>
      <c r="G71" s="3" t="n"/>
      <c r="H71" s="21" t="n"/>
      <c r="I71" s="3" t="n"/>
      <c r="J71" s="21" t="n"/>
      <c r="K71" s="3" t="n"/>
      <c r="L71" s="3" t="n"/>
      <c r="M71" s="40" t="n"/>
      <c r="N71" s="40" t="n"/>
      <c r="O71" s="22" t="n"/>
      <c r="P71" s="40" t="n"/>
      <c r="Q71" s="24">
        <f>IF($A71="","",IF(OR($G71="Alquiler",$G71="Préstamo"),MAX($F71-IF($O71="",0,$O71),0),0))</f>
        <v/>
      </c>
      <c r="R71" s="25">
        <f>IF($A71="","",IF(NOT(OR($G71="Alquiler",$G71="Préstamo")),"No procede",IF($Q71=0,"Devuelto",IF(AND($O71&lt;&gt;"",$O71&gt;0),"Devolución parcial",IF($M71="","Pendiente de salida",IF($N71="","Sin fecha prevista",IF($N71&lt;Resumen!$E$3,"Vencido",IF($N71&lt;=Resumen!$E$3+Resumen!$H$3,"Próximo vencimiento","En uso"))))))))</f>
        <v/>
      </c>
      <c r="S71" s="41">
        <f>IF(OR($A71="",$Q71=0,$N71=""),"",$N71-Resumen!$E$3)</f>
        <v/>
      </c>
      <c r="T71" s="27">
        <f>IF($A71="","",IF(OR($B71="",$C71="",$D71="",$F71="",$G71="",$I71="",$J71="",$K71="",$L71=""),"REVISAR: faltan datos obligatorios",IF(COUNTIF($A$8:$A$207,$A71)&gt;1,"REVISAR: ID duplicado",IF(AND(OR($G71="Alquiler",$G71="Préstamo"),$H71=""),"REVISAR: falta proveedor o propietario",IF(AND(OR($G71="Alquiler",$G71="Préstamo"),$Q71&gt;0,$N71=""),"REVISAR: falta fecha prevista",IF(AND($O71&lt;&gt;"",$O71&gt;$F71),"REVISAR: devolución superior a cantidad",IF(AND($P71&lt;&gt;"",$M71&lt;&gt;"",$P71&lt;$M71),"REVISAR: fechas incoherentes",IF(AND($P71&lt;&gt;"",$Q71&gt;0),"REVISAR: fecha final con unidades pendientes","Correcto"))))))))</f>
        <v/>
      </c>
    </row>
    <row r="72">
      <c r="A72" s="3" t="n"/>
      <c r="B72" s="21" t="n"/>
      <c r="C72" s="3" t="n"/>
      <c r="D72" s="3" t="n"/>
      <c r="E72" s="21" t="n"/>
      <c r="F72" s="22" t="n"/>
      <c r="G72" s="3" t="n"/>
      <c r="H72" s="21" t="n"/>
      <c r="I72" s="3" t="n"/>
      <c r="J72" s="21" t="n"/>
      <c r="K72" s="3" t="n"/>
      <c r="L72" s="3" t="n"/>
      <c r="M72" s="40" t="n"/>
      <c r="N72" s="40" t="n"/>
      <c r="O72" s="22" t="n"/>
      <c r="P72" s="40" t="n"/>
      <c r="Q72" s="24">
        <f>IF($A72="","",IF(OR($G72="Alquiler",$G72="Préstamo"),MAX($F72-IF($O72="",0,$O72),0),0))</f>
        <v/>
      </c>
      <c r="R72" s="25">
        <f>IF($A72="","",IF(NOT(OR($G72="Alquiler",$G72="Préstamo")),"No procede",IF($Q72=0,"Devuelto",IF(AND($O72&lt;&gt;"",$O72&gt;0),"Devolución parcial",IF($M72="","Pendiente de salida",IF($N72="","Sin fecha prevista",IF($N72&lt;Resumen!$E$3,"Vencido",IF($N72&lt;=Resumen!$E$3+Resumen!$H$3,"Próximo vencimiento","En uso"))))))))</f>
        <v/>
      </c>
      <c r="S72" s="41">
        <f>IF(OR($A72="",$Q72=0,$N72=""),"",$N72-Resumen!$E$3)</f>
        <v/>
      </c>
      <c r="T72" s="27">
        <f>IF($A72="","",IF(OR($B72="",$C72="",$D72="",$F72="",$G72="",$I72="",$J72="",$K72="",$L72=""),"REVISAR: faltan datos obligatorios",IF(COUNTIF($A$8:$A$207,$A72)&gt;1,"REVISAR: ID duplicado",IF(AND(OR($G72="Alquiler",$G72="Préstamo"),$H72=""),"REVISAR: falta proveedor o propietario",IF(AND(OR($G72="Alquiler",$G72="Préstamo"),$Q72&gt;0,$N72=""),"REVISAR: falta fecha prevista",IF(AND($O72&lt;&gt;"",$O72&gt;$F72),"REVISAR: devolución superior a cantidad",IF(AND($P72&lt;&gt;"",$M72&lt;&gt;"",$P72&lt;$M72),"REVISAR: fechas incoherentes",IF(AND($P72&lt;&gt;"",$Q72&gt;0),"REVISAR: fecha final con unidades pendientes","Correcto"))))))))</f>
        <v/>
      </c>
    </row>
    <row r="73">
      <c r="A73" s="3" t="n"/>
      <c r="B73" s="21" t="n"/>
      <c r="C73" s="3" t="n"/>
      <c r="D73" s="3" t="n"/>
      <c r="E73" s="21" t="n"/>
      <c r="F73" s="22" t="n"/>
      <c r="G73" s="3" t="n"/>
      <c r="H73" s="21" t="n"/>
      <c r="I73" s="3" t="n"/>
      <c r="J73" s="21" t="n"/>
      <c r="K73" s="3" t="n"/>
      <c r="L73" s="3" t="n"/>
      <c r="M73" s="40" t="n"/>
      <c r="N73" s="40" t="n"/>
      <c r="O73" s="22" t="n"/>
      <c r="P73" s="40" t="n"/>
      <c r="Q73" s="24">
        <f>IF($A73="","",IF(OR($G73="Alquiler",$G73="Préstamo"),MAX($F73-IF($O73="",0,$O73),0),0))</f>
        <v/>
      </c>
      <c r="R73" s="25">
        <f>IF($A73="","",IF(NOT(OR($G73="Alquiler",$G73="Préstamo")),"No procede",IF($Q73=0,"Devuelto",IF(AND($O73&lt;&gt;"",$O73&gt;0),"Devolución parcial",IF($M73="","Pendiente de salida",IF($N73="","Sin fecha prevista",IF($N73&lt;Resumen!$E$3,"Vencido",IF($N73&lt;=Resumen!$E$3+Resumen!$H$3,"Próximo vencimiento","En uso"))))))))</f>
        <v/>
      </c>
      <c r="S73" s="41">
        <f>IF(OR($A73="",$Q73=0,$N73=""),"",$N73-Resumen!$E$3)</f>
        <v/>
      </c>
      <c r="T73" s="27">
        <f>IF($A73="","",IF(OR($B73="",$C73="",$D73="",$F73="",$G73="",$I73="",$J73="",$K73="",$L73=""),"REVISAR: faltan datos obligatorios",IF(COUNTIF($A$8:$A$207,$A73)&gt;1,"REVISAR: ID duplicado",IF(AND(OR($G73="Alquiler",$G73="Préstamo"),$H73=""),"REVISAR: falta proveedor o propietario",IF(AND(OR($G73="Alquiler",$G73="Préstamo"),$Q73&gt;0,$N73=""),"REVISAR: falta fecha prevista",IF(AND($O73&lt;&gt;"",$O73&gt;$F73),"REVISAR: devolución superior a cantidad",IF(AND($P73&lt;&gt;"",$M73&lt;&gt;"",$P73&lt;$M73),"REVISAR: fechas incoherentes",IF(AND($P73&lt;&gt;"",$Q73&gt;0),"REVISAR: fecha final con unidades pendientes","Correcto"))))))))</f>
        <v/>
      </c>
    </row>
    <row r="74">
      <c r="A74" s="3" t="n"/>
      <c r="B74" s="21" t="n"/>
      <c r="C74" s="3" t="n"/>
      <c r="D74" s="3" t="n"/>
      <c r="E74" s="21" t="n"/>
      <c r="F74" s="22" t="n"/>
      <c r="G74" s="3" t="n"/>
      <c r="H74" s="21" t="n"/>
      <c r="I74" s="3" t="n"/>
      <c r="J74" s="21" t="n"/>
      <c r="K74" s="3" t="n"/>
      <c r="L74" s="3" t="n"/>
      <c r="M74" s="40" t="n"/>
      <c r="N74" s="40" t="n"/>
      <c r="O74" s="22" t="n"/>
      <c r="P74" s="40" t="n"/>
      <c r="Q74" s="24">
        <f>IF($A74="","",IF(OR($G74="Alquiler",$G74="Préstamo"),MAX($F74-IF($O74="",0,$O74),0),0))</f>
        <v/>
      </c>
      <c r="R74" s="25">
        <f>IF($A74="","",IF(NOT(OR($G74="Alquiler",$G74="Préstamo")),"No procede",IF($Q74=0,"Devuelto",IF(AND($O74&lt;&gt;"",$O74&gt;0),"Devolución parcial",IF($M74="","Pendiente de salida",IF($N74="","Sin fecha prevista",IF($N74&lt;Resumen!$E$3,"Vencido",IF($N74&lt;=Resumen!$E$3+Resumen!$H$3,"Próximo vencimiento","En uso"))))))))</f>
        <v/>
      </c>
      <c r="S74" s="41">
        <f>IF(OR($A74="",$Q74=0,$N74=""),"",$N74-Resumen!$E$3)</f>
        <v/>
      </c>
      <c r="T74" s="27">
        <f>IF($A74="","",IF(OR($B74="",$C74="",$D74="",$F74="",$G74="",$I74="",$J74="",$K74="",$L74=""),"REVISAR: faltan datos obligatorios",IF(COUNTIF($A$8:$A$207,$A74)&gt;1,"REVISAR: ID duplicado",IF(AND(OR($G74="Alquiler",$G74="Préstamo"),$H74=""),"REVISAR: falta proveedor o propietario",IF(AND(OR($G74="Alquiler",$G74="Préstamo"),$Q74&gt;0,$N74=""),"REVISAR: falta fecha prevista",IF(AND($O74&lt;&gt;"",$O74&gt;$F74),"REVISAR: devolución superior a cantidad",IF(AND($P74&lt;&gt;"",$M74&lt;&gt;"",$P74&lt;$M74),"REVISAR: fechas incoherentes",IF(AND($P74&lt;&gt;"",$Q74&gt;0),"REVISAR: fecha final con unidades pendientes","Correcto"))))))))</f>
        <v/>
      </c>
    </row>
    <row r="75">
      <c r="A75" s="3" t="n"/>
      <c r="B75" s="21" t="n"/>
      <c r="C75" s="3" t="n"/>
      <c r="D75" s="3" t="n"/>
      <c r="E75" s="21" t="n"/>
      <c r="F75" s="22" t="n"/>
      <c r="G75" s="3" t="n"/>
      <c r="H75" s="21" t="n"/>
      <c r="I75" s="3" t="n"/>
      <c r="J75" s="21" t="n"/>
      <c r="K75" s="3" t="n"/>
      <c r="L75" s="3" t="n"/>
      <c r="M75" s="40" t="n"/>
      <c r="N75" s="40" t="n"/>
      <c r="O75" s="22" t="n"/>
      <c r="P75" s="40" t="n"/>
      <c r="Q75" s="24">
        <f>IF($A75="","",IF(OR($G75="Alquiler",$G75="Préstamo"),MAX($F75-IF($O75="",0,$O75),0),0))</f>
        <v/>
      </c>
      <c r="R75" s="25">
        <f>IF($A75="","",IF(NOT(OR($G75="Alquiler",$G75="Préstamo")),"No procede",IF($Q75=0,"Devuelto",IF(AND($O75&lt;&gt;"",$O75&gt;0),"Devolución parcial",IF($M75="","Pendiente de salida",IF($N75="","Sin fecha prevista",IF($N75&lt;Resumen!$E$3,"Vencido",IF($N75&lt;=Resumen!$E$3+Resumen!$H$3,"Próximo vencimiento","En uso"))))))))</f>
        <v/>
      </c>
      <c r="S75" s="41">
        <f>IF(OR($A75="",$Q75=0,$N75=""),"",$N75-Resumen!$E$3)</f>
        <v/>
      </c>
      <c r="T75" s="27">
        <f>IF($A75="","",IF(OR($B75="",$C75="",$D75="",$F75="",$G75="",$I75="",$J75="",$K75="",$L75=""),"REVISAR: faltan datos obligatorios",IF(COUNTIF($A$8:$A$207,$A75)&gt;1,"REVISAR: ID duplicado",IF(AND(OR($G75="Alquiler",$G75="Préstamo"),$H75=""),"REVISAR: falta proveedor o propietario",IF(AND(OR($G75="Alquiler",$G75="Préstamo"),$Q75&gt;0,$N75=""),"REVISAR: falta fecha prevista",IF(AND($O75&lt;&gt;"",$O75&gt;$F75),"REVISAR: devolución superior a cantidad",IF(AND($P75&lt;&gt;"",$M75&lt;&gt;"",$P75&lt;$M75),"REVISAR: fechas incoherentes",IF(AND($P75&lt;&gt;"",$Q75&gt;0),"REVISAR: fecha final con unidades pendientes","Correcto"))))))))</f>
        <v/>
      </c>
    </row>
    <row r="76">
      <c r="A76" s="3" t="n"/>
      <c r="B76" s="21" t="n"/>
      <c r="C76" s="3" t="n"/>
      <c r="D76" s="3" t="n"/>
      <c r="E76" s="21" t="n"/>
      <c r="F76" s="22" t="n"/>
      <c r="G76" s="3" t="n"/>
      <c r="H76" s="21" t="n"/>
      <c r="I76" s="3" t="n"/>
      <c r="J76" s="21" t="n"/>
      <c r="K76" s="3" t="n"/>
      <c r="L76" s="3" t="n"/>
      <c r="M76" s="40" t="n"/>
      <c r="N76" s="40" t="n"/>
      <c r="O76" s="22" t="n"/>
      <c r="P76" s="40" t="n"/>
      <c r="Q76" s="24">
        <f>IF($A76="","",IF(OR($G76="Alquiler",$G76="Préstamo"),MAX($F76-IF($O76="",0,$O76),0),0))</f>
        <v/>
      </c>
      <c r="R76" s="25">
        <f>IF($A76="","",IF(NOT(OR($G76="Alquiler",$G76="Préstamo")),"No procede",IF($Q76=0,"Devuelto",IF(AND($O76&lt;&gt;"",$O76&gt;0),"Devolución parcial",IF($M76="","Pendiente de salida",IF($N76="","Sin fecha prevista",IF($N76&lt;Resumen!$E$3,"Vencido",IF($N76&lt;=Resumen!$E$3+Resumen!$H$3,"Próximo vencimiento","En uso"))))))))</f>
        <v/>
      </c>
      <c r="S76" s="41">
        <f>IF(OR($A76="",$Q76=0,$N76=""),"",$N76-Resumen!$E$3)</f>
        <v/>
      </c>
      <c r="T76" s="27">
        <f>IF($A76="","",IF(OR($B76="",$C76="",$D76="",$F76="",$G76="",$I76="",$J76="",$K76="",$L76=""),"REVISAR: faltan datos obligatorios",IF(COUNTIF($A$8:$A$207,$A76)&gt;1,"REVISAR: ID duplicado",IF(AND(OR($G76="Alquiler",$G76="Préstamo"),$H76=""),"REVISAR: falta proveedor o propietario",IF(AND(OR($G76="Alquiler",$G76="Préstamo"),$Q76&gt;0,$N76=""),"REVISAR: falta fecha prevista",IF(AND($O76&lt;&gt;"",$O76&gt;$F76),"REVISAR: devolución superior a cantidad",IF(AND($P76&lt;&gt;"",$M76&lt;&gt;"",$P76&lt;$M76),"REVISAR: fechas incoherentes",IF(AND($P76&lt;&gt;"",$Q76&gt;0),"REVISAR: fecha final con unidades pendientes","Correcto"))))))))</f>
        <v/>
      </c>
    </row>
    <row r="77">
      <c r="A77" s="3" t="n"/>
      <c r="B77" s="21" t="n"/>
      <c r="C77" s="3" t="n"/>
      <c r="D77" s="3" t="n"/>
      <c r="E77" s="21" t="n"/>
      <c r="F77" s="22" t="n"/>
      <c r="G77" s="3" t="n"/>
      <c r="H77" s="21" t="n"/>
      <c r="I77" s="3" t="n"/>
      <c r="J77" s="21" t="n"/>
      <c r="K77" s="3" t="n"/>
      <c r="L77" s="3" t="n"/>
      <c r="M77" s="40" t="n"/>
      <c r="N77" s="40" t="n"/>
      <c r="O77" s="22" t="n"/>
      <c r="P77" s="40" t="n"/>
      <c r="Q77" s="24">
        <f>IF($A77="","",IF(OR($G77="Alquiler",$G77="Préstamo"),MAX($F77-IF($O77="",0,$O77),0),0))</f>
        <v/>
      </c>
      <c r="R77" s="25">
        <f>IF($A77="","",IF(NOT(OR($G77="Alquiler",$G77="Préstamo")),"No procede",IF($Q77=0,"Devuelto",IF(AND($O77&lt;&gt;"",$O77&gt;0),"Devolución parcial",IF($M77="","Pendiente de salida",IF($N77="","Sin fecha prevista",IF($N77&lt;Resumen!$E$3,"Vencido",IF($N77&lt;=Resumen!$E$3+Resumen!$H$3,"Próximo vencimiento","En uso"))))))))</f>
        <v/>
      </c>
      <c r="S77" s="41">
        <f>IF(OR($A77="",$Q77=0,$N77=""),"",$N77-Resumen!$E$3)</f>
        <v/>
      </c>
      <c r="T77" s="27">
        <f>IF($A77="","",IF(OR($B77="",$C77="",$D77="",$F77="",$G77="",$I77="",$J77="",$K77="",$L77=""),"REVISAR: faltan datos obligatorios",IF(COUNTIF($A$8:$A$207,$A77)&gt;1,"REVISAR: ID duplicado",IF(AND(OR($G77="Alquiler",$G77="Préstamo"),$H77=""),"REVISAR: falta proveedor o propietario",IF(AND(OR($G77="Alquiler",$G77="Préstamo"),$Q77&gt;0,$N77=""),"REVISAR: falta fecha prevista",IF(AND($O77&lt;&gt;"",$O77&gt;$F77),"REVISAR: devolución superior a cantidad",IF(AND($P77&lt;&gt;"",$M77&lt;&gt;"",$P77&lt;$M77),"REVISAR: fechas incoherentes",IF(AND($P77&lt;&gt;"",$Q77&gt;0),"REVISAR: fecha final con unidades pendientes","Correcto"))))))))</f>
        <v/>
      </c>
    </row>
    <row r="78">
      <c r="A78" s="3" t="n"/>
      <c r="B78" s="21" t="n"/>
      <c r="C78" s="3" t="n"/>
      <c r="D78" s="3" t="n"/>
      <c r="E78" s="21" t="n"/>
      <c r="F78" s="22" t="n"/>
      <c r="G78" s="3" t="n"/>
      <c r="H78" s="21" t="n"/>
      <c r="I78" s="3" t="n"/>
      <c r="J78" s="21" t="n"/>
      <c r="K78" s="3" t="n"/>
      <c r="L78" s="3" t="n"/>
      <c r="M78" s="40" t="n"/>
      <c r="N78" s="40" t="n"/>
      <c r="O78" s="22" t="n"/>
      <c r="P78" s="40" t="n"/>
      <c r="Q78" s="24">
        <f>IF($A78="","",IF(OR($G78="Alquiler",$G78="Préstamo"),MAX($F78-IF($O78="",0,$O78),0),0))</f>
        <v/>
      </c>
      <c r="R78" s="25">
        <f>IF($A78="","",IF(NOT(OR($G78="Alquiler",$G78="Préstamo")),"No procede",IF($Q78=0,"Devuelto",IF(AND($O78&lt;&gt;"",$O78&gt;0),"Devolución parcial",IF($M78="","Pendiente de salida",IF($N78="","Sin fecha prevista",IF($N78&lt;Resumen!$E$3,"Vencido",IF($N78&lt;=Resumen!$E$3+Resumen!$H$3,"Próximo vencimiento","En uso"))))))))</f>
        <v/>
      </c>
      <c r="S78" s="41">
        <f>IF(OR($A78="",$Q78=0,$N78=""),"",$N78-Resumen!$E$3)</f>
        <v/>
      </c>
      <c r="T78" s="27">
        <f>IF($A78="","",IF(OR($B78="",$C78="",$D78="",$F78="",$G78="",$I78="",$J78="",$K78="",$L78=""),"REVISAR: faltan datos obligatorios",IF(COUNTIF($A$8:$A$207,$A78)&gt;1,"REVISAR: ID duplicado",IF(AND(OR($G78="Alquiler",$G78="Préstamo"),$H78=""),"REVISAR: falta proveedor o propietario",IF(AND(OR($G78="Alquiler",$G78="Préstamo"),$Q78&gt;0,$N78=""),"REVISAR: falta fecha prevista",IF(AND($O78&lt;&gt;"",$O78&gt;$F78),"REVISAR: devolución superior a cantidad",IF(AND($P78&lt;&gt;"",$M78&lt;&gt;"",$P78&lt;$M78),"REVISAR: fechas incoherentes",IF(AND($P78&lt;&gt;"",$Q78&gt;0),"REVISAR: fecha final con unidades pendientes","Correcto"))))))))</f>
        <v/>
      </c>
    </row>
    <row r="79">
      <c r="A79" s="3" t="n"/>
      <c r="B79" s="21" t="n"/>
      <c r="C79" s="3" t="n"/>
      <c r="D79" s="3" t="n"/>
      <c r="E79" s="21" t="n"/>
      <c r="F79" s="22" t="n"/>
      <c r="G79" s="3" t="n"/>
      <c r="H79" s="21" t="n"/>
      <c r="I79" s="3" t="n"/>
      <c r="J79" s="21" t="n"/>
      <c r="K79" s="3" t="n"/>
      <c r="L79" s="3" t="n"/>
      <c r="M79" s="40" t="n"/>
      <c r="N79" s="40" t="n"/>
      <c r="O79" s="22" t="n"/>
      <c r="P79" s="40" t="n"/>
      <c r="Q79" s="24">
        <f>IF($A79="","",IF(OR($G79="Alquiler",$G79="Préstamo"),MAX($F79-IF($O79="",0,$O79),0),0))</f>
        <v/>
      </c>
      <c r="R79" s="25">
        <f>IF($A79="","",IF(NOT(OR($G79="Alquiler",$G79="Préstamo")),"No procede",IF($Q79=0,"Devuelto",IF(AND($O79&lt;&gt;"",$O79&gt;0),"Devolución parcial",IF($M79="","Pendiente de salida",IF($N79="","Sin fecha prevista",IF($N79&lt;Resumen!$E$3,"Vencido",IF($N79&lt;=Resumen!$E$3+Resumen!$H$3,"Próximo vencimiento","En uso"))))))))</f>
        <v/>
      </c>
      <c r="S79" s="41">
        <f>IF(OR($A79="",$Q79=0,$N79=""),"",$N79-Resumen!$E$3)</f>
        <v/>
      </c>
      <c r="T79" s="27">
        <f>IF($A79="","",IF(OR($B79="",$C79="",$D79="",$F79="",$G79="",$I79="",$J79="",$K79="",$L79=""),"REVISAR: faltan datos obligatorios",IF(COUNTIF($A$8:$A$207,$A79)&gt;1,"REVISAR: ID duplicado",IF(AND(OR($G79="Alquiler",$G79="Préstamo"),$H79=""),"REVISAR: falta proveedor o propietario",IF(AND(OR($G79="Alquiler",$G79="Préstamo"),$Q79&gt;0,$N79=""),"REVISAR: falta fecha prevista",IF(AND($O79&lt;&gt;"",$O79&gt;$F79),"REVISAR: devolución superior a cantidad",IF(AND($P79&lt;&gt;"",$M79&lt;&gt;"",$P79&lt;$M79),"REVISAR: fechas incoherentes",IF(AND($P79&lt;&gt;"",$Q79&gt;0),"REVISAR: fecha final con unidades pendientes","Correcto"))))))))</f>
        <v/>
      </c>
    </row>
    <row r="80">
      <c r="A80" s="3" t="n"/>
      <c r="B80" s="21" t="n"/>
      <c r="C80" s="3" t="n"/>
      <c r="D80" s="3" t="n"/>
      <c r="E80" s="21" t="n"/>
      <c r="F80" s="22" t="n"/>
      <c r="G80" s="3" t="n"/>
      <c r="H80" s="21" t="n"/>
      <c r="I80" s="3" t="n"/>
      <c r="J80" s="21" t="n"/>
      <c r="K80" s="3" t="n"/>
      <c r="L80" s="3" t="n"/>
      <c r="M80" s="40" t="n"/>
      <c r="N80" s="40" t="n"/>
      <c r="O80" s="22" t="n"/>
      <c r="P80" s="40" t="n"/>
      <c r="Q80" s="24">
        <f>IF($A80="","",IF(OR($G80="Alquiler",$G80="Préstamo"),MAX($F80-IF($O80="",0,$O80),0),0))</f>
        <v/>
      </c>
      <c r="R80" s="25">
        <f>IF($A80="","",IF(NOT(OR($G80="Alquiler",$G80="Préstamo")),"No procede",IF($Q80=0,"Devuelto",IF(AND($O80&lt;&gt;"",$O80&gt;0),"Devolución parcial",IF($M80="","Pendiente de salida",IF($N80="","Sin fecha prevista",IF($N80&lt;Resumen!$E$3,"Vencido",IF($N80&lt;=Resumen!$E$3+Resumen!$H$3,"Próximo vencimiento","En uso"))))))))</f>
        <v/>
      </c>
      <c r="S80" s="41">
        <f>IF(OR($A80="",$Q80=0,$N80=""),"",$N80-Resumen!$E$3)</f>
        <v/>
      </c>
      <c r="T80" s="27">
        <f>IF($A80="","",IF(OR($B80="",$C80="",$D80="",$F80="",$G80="",$I80="",$J80="",$K80="",$L80=""),"REVISAR: faltan datos obligatorios",IF(COUNTIF($A$8:$A$207,$A80)&gt;1,"REVISAR: ID duplicado",IF(AND(OR($G80="Alquiler",$G80="Préstamo"),$H80=""),"REVISAR: falta proveedor o propietario",IF(AND(OR($G80="Alquiler",$G80="Préstamo"),$Q80&gt;0,$N80=""),"REVISAR: falta fecha prevista",IF(AND($O80&lt;&gt;"",$O80&gt;$F80),"REVISAR: devolución superior a cantidad",IF(AND($P80&lt;&gt;"",$M80&lt;&gt;"",$P80&lt;$M80),"REVISAR: fechas incoherentes",IF(AND($P80&lt;&gt;"",$Q80&gt;0),"REVISAR: fecha final con unidades pendientes","Correcto"))))))))</f>
        <v/>
      </c>
    </row>
    <row r="81">
      <c r="A81" s="3" t="n"/>
      <c r="B81" s="21" t="n"/>
      <c r="C81" s="3" t="n"/>
      <c r="D81" s="3" t="n"/>
      <c r="E81" s="21" t="n"/>
      <c r="F81" s="22" t="n"/>
      <c r="G81" s="3" t="n"/>
      <c r="H81" s="21" t="n"/>
      <c r="I81" s="3" t="n"/>
      <c r="J81" s="21" t="n"/>
      <c r="K81" s="3" t="n"/>
      <c r="L81" s="3" t="n"/>
      <c r="M81" s="40" t="n"/>
      <c r="N81" s="40" t="n"/>
      <c r="O81" s="22" t="n"/>
      <c r="P81" s="40" t="n"/>
      <c r="Q81" s="24">
        <f>IF($A81="","",IF(OR($G81="Alquiler",$G81="Préstamo"),MAX($F81-IF($O81="",0,$O81),0),0))</f>
        <v/>
      </c>
      <c r="R81" s="25">
        <f>IF($A81="","",IF(NOT(OR($G81="Alquiler",$G81="Préstamo")),"No procede",IF($Q81=0,"Devuelto",IF(AND($O81&lt;&gt;"",$O81&gt;0),"Devolución parcial",IF($M81="","Pendiente de salida",IF($N81="","Sin fecha prevista",IF($N81&lt;Resumen!$E$3,"Vencido",IF($N81&lt;=Resumen!$E$3+Resumen!$H$3,"Próximo vencimiento","En uso"))))))))</f>
        <v/>
      </c>
      <c r="S81" s="41">
        <f>IF(OR($A81="",$Q81=0,$N81=""),"",$N81-Resumen!$E$3)</f>
        <v/>
      </c>
      <c r="T81" s="27">
        <f>IF($A81="","",IF(OR($B81="",$C81="",$D81="",$F81="",$G81="",$I81="",$J81="",$K81="",$L81=""),"REVISAR: faltan datos obligatorios",IF(COUNTIF($A$8:$A$207,$A81)&gt;1,"REVISAR: ID duplicado",IF(AND(OR($G81="Alquiler",$G81="Préstamo"),$H81=""),"REVISAR: falta proveedor o propietario",IF(AND(OR($G81="Alquiler",$G81="Préstamo"),$Q81&gt;0,$N81=""),"REVISAR: falta fecha prevista",IF(AND($O81&lt;&gt;"",$O81&gt;$F81),"REVISAR: devolución superior a cantidad",IF(AND($P81&lt;&gt;"",$M81&lt;&gt;"",$P81&lt;$M81),"REVISAR: fechas incoherentes",IF(AND($P81&lt;&gt;"",$Q81&gt;0),"REVISAR: fecha final con unidades pendientes","Correcto"))))))))</f>
        <v/>
      </c>
    </row>
    <row r="82">
      <c r="A82" s="3" t="n"/>
      <c r="B82" s="21" t="n"/>
      <c r="C82" s="3" t="n"/>
      <c r="D82" s="3" t="n"/>
      <c r="E82" s="21" t="n"/>
      <c r="F82" s="22" t="n"/>
      <c r="G82" s="3" t="n"/>
      <c r="H82" s="21" t="n"/>
      <c r="I82" s="3" t="n"/>
      <c r="J82" s="21" t="n"/>
      <c r="K82" s="3" t="n"/>
      <c r="L82" s="3" t="n"/>
      <c r="M82" s="40" t="n"/>
      <c r="N82" s="40" t="n"/>
      <c r="O82" s="22" t="n"/>
      <c r="P82" s="40" t="n"/>
      <c r="Q82" s="24">
        <f>IF($A82="","",IF(OR($G82="Alquiler",$G82="Préstamo"),MAX($F82-IF($O82="",0,$O82),0),0))</f>
        <v/>
      </c>
      <c r="R82" s="25">
        <f>IF($A82="","",IF(NOT(OR($G82="Alquiler",$G82="Préstamo")),"No procede",IF($Q82=0,"Devuelto",IF(AND($O82&lt;&gt;"",$O82&gt;0),"Devolución parcial",IF($M82="","Pendiente de salida",IF($N82="","Sin fecha prevista",IF($N82&lt;Resumen!$E$3,"Vencido",IF($N82&lt;=Resumen!$E$3+Resumen!$H$3,"Próximo vencimiento","En uso"))))))))</f>
        <v/>
      </c>
      <c r="S82" s="41">
        <f>IF(OR($A82="",$Q82=0,$N82=""),"",$N82-Resumen!$E$3)</f>
        <v/>
      </c>
      <c r="T82" s="27">
        <f>IF($A82="","",IF(OR($B82="",$C82="",$D82="",$F82="",$G82="",$I82="",$J82="",$K82="",$L82=""),"REVISAR: faltan datos obligatorios",IF(COUNTIF($A$8:$A$207,$A82)&gt;1,"REVISAR: ID duplicado",IF(AND(OR($G82="Alquiler",$G82="Préstamo"),$H82=""),"REVISAR: falta proveedor o propietario",IF(AND(OR($G82="Alquiler",$G82="Préstamo"),$Q82&gt;0,$N82=""),"REVISAR: falta fecha prevista",IF(AND($O82&lt;&gt;"",$O82&gt;$F82),"REVISAR: devolución superior a cantidad",IF(AND($P82&lt;&gt;"",$M82&lt;&gt;"",$P82&lt;$M82),"REVISAR: fechas incoherentes",IF(AND($P82&lt;&gt;"",$Q82&gt;0),"REVISAR: fecha final con unidades pendientes","Correcto"))))))))</f>
        <v/>
      </c>
    </row>
    <row r="83">
      <c r="A83" s="3" t="n"/>
      <c r="B83" s="21" t="n"/>
      <c r="C83" s="3" t="n"/>
      <c r="D83" s="3" t="n"/>
      <c r="E83" s="21" t="n"/>
      <c r="F83" s="22" t="n"/>
      <c r="G83" s="3" t="n"/>
      <c r="H83" s="21" t="n"/>
      <c r="I83" s="3" t="n"/>
      <c r="J83" s="21" t="n"/>
      <c r="K83" s="3" t="n"/>
      <c r="L83" s="3" t="n"/>
      <c r="M83" s="40" t="n"/>
      <c r="N83" s="40" t="n"/>
      <c r="O83" s="22" t="n"/>
      <c r="P83" s="40" t="n"/>
      <c r="Q83" s="24">
        <f>IF($A83="","",IF(OR($G83="Alquiler",$G83="Préstamo"),MAX($F83-IF($O83="",0,$O83),0),0))</f>
        <v/>
      </c>
      <c r="R83" s="25">
        <f>IF($A83="","",IF(NOT(OR($G83="Alquiler",$G83="Préstamo")),"No procede",IF($Q83=0,"Devuelto",IF(AND($O83&lt;&gt;"",$O83&gt;0),"Devolución parcial",IF($M83="","Pendiente de salida",IF($N83="","Sin fecha prevista",IF($N83&lt;Resumen!$E$3,"Vencido",IF($N83&lt;=Resumen!$E$3+Resumen!$H$3,"Próximo vencimiento","En uso"))))))))</f>
        <v/>
      </c>
      <c r="S83" s="41">
        <f>IF(OR($A83="",$Q83=0,$N83=""),"",$N83-Resumen!$E$3)</f>
        <v/>
      </c>
      <c r="T83" s="27">
        <f>IF($A83="","",IF(OR($B83="",$C83="",$D83="",$F83="",$G83="",$I83="",$J83="",$K83="",$L83=""),"REVISAR: faltan datos obligatorios",IF(COUNTIF($A$8:$A$207,$A83)&gt;1,"REVISAR: ID duplicado",IF(AND(OR($G83="Alquiler",$G83="Préstamo"),$H83=""),"REVISAR: falta proveedor o propietario",IF(AND(OR($G83="Alquiler",$G83="Préstamo"),$Q83&gt;0,$N83=""),"REVISAR: falta fecha prevista",IF(AND($O83&lt;&gt;"",$O83&gt;$F83),"REVISAR: devolución superior a cantidad",IF(AND($P83&lt;&gt;"",$M83&lt;&gt;"",$P83&lt;$M83),"REVISAR: fechas incoherentes",IF(AND($P83&lt;&gt;"",$Q83&gt;0),"REVISAR: fecha final con unidades pendientes","Correcto"))))))))</f>
        <v/>
      </c>
    </row>
    <row r="84">
      <c r="A84" s="3" t="n"/>
      <c r="B84" s="21" t="n"/>
      <c r="C84" s="3" t="n"/>
      <c r="D84" s="3" t="n"/>
      <c r="E84" s="21" t="n"/>
      <c r="F84" s="22" t="n"/>
      <c r="G84" s="3" t="n"/>
      <c r="H84" s="21" t="n"/>
      <c r="I84" s="3" t="n"/>
      <c r="J84" s="21" t="n"/>
      <c r="K84" s="3" t="n"/>
      <c r="L84" s="3" t="n"/>
      <c r="M84" s="40" t="n"/>
      <c r="N84" s="40" t="n"/>
      <c r="O84" s="22" t="n"/>
      <c r="P84" s="40" t="n"/>
      <c r="Q84" s="24">
        <f>IF($A84="","",IF(OR($G84="Alquiler",$G84="Préstamo"),MAX($F84-IF($O84="",0,$O84),0),0))</f>
        <v/>
      </c>
      <c r="R84" s="25">
        <f>IF($A84="","",IF(NOT(OR($G84="Alquiler",$G84="Préstamo")),"No procede",IF($Q84=0,"Devuelto",IF(AND($O84&lt;&gt;"",$O84&gt;0),"Devolución parcial",IF($M84="","Pendiente de salida",IF($N84="","Sin fecha prevista",IF($N84&lt;Resumen!$E$3,"Vencido",IF($N84&lt;=Resumen!$E$3+Resumen!$H$3,"Próximo vencimiento","En uso"))))))))</f>
        <v/>
      </c>
      <c r="S84" s="41">
        <f>IF(OR($A84="",$Q84=0,$N84=""),"",$N84-Resumen!$E$3)</f>
        <v/>
      </c>
      <c r="T84" s="27">
        <f>IF($A84="","",IF(OR($B84="",$C84="",$D84="",$F84="",$G84="",$I84="",$J84="",$K84="",$L84=""),"REVISAR: faltan datos obligatorios",IF(COUNTIF($A$8:$A$207,$A84)&gt;1,"REVISAR: ID duplicado",IF(AND(OR($G84="Alquiler",$G84="Préstamo"),$H84=""),"REVISAR: falta proveedor o propietario",IF(AND(OR($G84="Alquiler",$G84="Préstamo"),$Q84&gt;0,$N84=""),"REVISAR: falta fecha prevista",IF(AND($O84&lt;&gt;"",$O84&gt;$F84),"REVISAR: devolución superior a cantidad",IF(AND($P84&lt;&gt;"",$M84&lt;&gt;"",$P84&lt;$M84),"REVISAR: fechas incoherentes",IF(AND($P84&lt;&gt;"",$Q84&gt;0),"REVISAR: fecha final con unidades pendientes","Correcto"))))))))</f>
        <v/>
      </c>
    </row>
    <row r="85">
      <c r="A85" s="3" t="n"/>
      <c r="B85" s="21" t="n"/>
      <c r="C85" s="3" t="n"/>
      <c r="D85" s="3" t="n"/>
      <c r="E85" s="21" t="n"/>
      <c r="F85" s="22" t="n"/>
      <c r="G85" s="3" t="n"/>
      <c r="H85" s="21" t="n"/>
      <c r="I85" s="3" t="n"/>
      <c r="J85" s="21" t="n"/>
      <c r="K85" s="3" t="n"/>
      <c r="L85" s="3" t="n"/>
      <c r="M85" s="40" t="n"/>
      <c r="N85" s="40" t="n"/>
      <c r="O85" s="22" t="n"/>
      <c r="P85" s="40" t="n"/>
      <c r="Q85" s="24">
        <f>IF($A85="","",IF(OR($G85="Alquiler",$G85="Préstamo"),MAX($F85-IF($O85="",0,$O85),0),0))</f>
        <v/>
      </c>
      <c r="R85" s="25">
        <f>IF($A85="","",IF(NOT(OR($G85="Alquiler",$G85="Préstamo")),"No procede",IF($Q85=0,"Devuelto",IF(AND($O85&lt;&gt;"",$O85&gt;0),"Devolución parcial",IF($M85="","Pendiente de salida",IF($N85="","Sin fecha prevista",IF($N85&lt;Resumen!$E$3,"Vencido",IF($N85&lt;=Resumen!$E$3+Resumen!$H$3,"Próximo vencimiento","En uso"))))))))</f>
        <v/>
      </c>
      <c r="S85" s="41">
        <f>IF(OR($A85="",$Q85=0,$N85=""),"",$N85-Resumen!$E$3)</f>
        <v/>
      </c>
      <c r="T85" s="27">
        <f>IF($A85="","",IF(OR($B85="",$C85="",$D85="",$F85="",$G85="",$I85="",$J85="",$K85="",$L85=""),"REVISAR: faltan datos obligatorios",IF(COUNTIF($A$8:$A$207,$A85)&gt;1,"REVISAR: ID duplicado",IF(AND(OR($G85="Alquiler",$G85="Préstamo"),$H85=""),"REVISAR: falta proveedor o propietario",IF(AND(OR($G85="Alquiler",$G85="Préstamo"),$Q85&gt;0,$N85=""),"REVISAR: falta fecha prevista",IF(AND($O85&lt;&gt;"",$O85&gt;$F85),"REVISAR: devolución superior a cantidad",IF(AND($P85&lt;&gt;"",$M85&lt;&gt;"",$P85&lt;$M85),"REVISAR: fechas incoherentes",IF(AND($P85&lt;&gt;"",$Q85&gt;0),"REVISAR: fecha final con unidades pendientes","Correcto"))))))))</f>
        <v/>
      </c>
    </row>
    <row r="86">
      <c r="A86" s="3" t="n"/>
      <c r="B86" s="21" t="n"/>
      <c r="C86" s="3" t="n"/>
      <c r="D86" s="3" t="n"/>
      <c r="E86" s="21" t="n"/>
      <c r="F86" s="22" t="n"/>
      <c r="G86" s="3" t="n"/>
      <c r="H86" s="21" t="n"/>
      <c r="I86" s="3" t="n"/>
      <c r="J86" s="21" t="n"/>
      <c r="K86" s="3" t="n"/>
      <c r="L86" s="3" t="n"/>
      <c r="M86" s="40" t="n"/>
      <c r="N86" s="40" t="n"/>
      <c r="O86" s="22" t="n"/>
      <c r="P86" s="40" t="n"/>
      <c r="Q86" s="24">
        <f>IF($A86="","",IF(OR($G86="Alquiler",$G86="Préstamo"),MAX($F86-IF($O86="",0,$O86),0),0))</f>
        <v/>
      </c>
      <c r="R86" s="25">
        <f>IF($A86="","",IF(NOT(OR($G86="Alquiler",$G86="Préstamo")),"No procede",IF($Q86=0,"Devuelto",IF(AND($O86&lt;&gt;"",$O86&gt;0),"Devolución parcial",IF($M86="","Pendiente de salida",IF($N86="","Sin fecha prevista",IF($N86&lt;Resumen!$E$3,"Vencido",IF($N86&lt;=Resumen!$E$3+Resumen!$H$3,"Próximo vencimiento","En uso"))))))))</f>
        <v/>
      </c>
      <c r="S86" s="41">
        <f>IF(OR($A86="",$Q86=0,$N86=""),"",$N86-Resumen!$E$3)</f>
        <v/>
      </c>
      <c r="T86" s="27">
        <f>IF($A86="","",IF(OR($B86="",$C86="",$D86="",$F86="",$G86="",$I86="",$J86="",$K86="",$L86=""),"REVISAR: faltan datos obligatorios",IF(COUNTIF($A$8:$A$207,$A86)&gt;1,"REVISAR: ID duplicado",IF(AND(OR($G86="Alquiler",$G86="Préstamo"),$H86=""),"REVISAR: falta proveedor o propietario",IF(AND(OR($G86="Alquiler",$G86="Préstamo"),$Q86&gt;0,$N86=""),"REVISAR: falta fecha prevista",IF(AND($O86&lt;&gt;"",$O86&gt;$F86),"REVISAR: devolución superior a cantidad",IF(AND($P86&lt;&gt;"",$M86&lt;&gt;"",$P86&lt;$M86),"REVISAR: fechas incoherentes",IF(AND($P86&lt;&gt;"",$Q86&gt;0),"REVISAR: fecha final con unidades pendientes","Correcto"))))))))</f>
        <v/>
      </c>
    </row>
    <row r="87">
      <c r="A87" s="3" t="n"/>
      <c r="B87" s="21" t="n"/>
      <c r="C87" s="3" t="n"/>
      <c r="D87" s="3" t="n"/>
      <c r="E87" s="21" t="n"/>
      <c r="F87" s="22" t="n"/>
      <c r="G87" s="3" t="n"/>
      <c r="H87" s="21" t="n"/>
      <c r="I87" s="3" t="n"/>
      <c r="J87" s="21" t="n"/>
      <c r="K87" s="3" t="n"/>
      <c r="L87" s="3" t="n"/>
      <c r="M87" s="40" t="n"/>
      <c r="N87" s="40" t="n"/>
      <c r="O87" s="22" t="n"/>
      <c r="P87" s="40" t="n"/>
      <c r="Q87" s="24">
        <f>IF($A87="","",IF(OR($G87="Alquiler",$G87="Préstamo"),MAX($F87-IF($O87="",0,$O87),0),0))</f>
        <v/>
      </c>
      <c r="R87" s="25">
        <f>IF($A87="","",IF(NOT(OR($G87="Alquiler",$G87="Préstamo")),"No procede",IF($Q87=0,"Devuelto",IF(AND($O87&lt;&gt;"",$O87&gt;0),"Devolución parcial",IF($M87="","Pendiente de salida",IF($N87="","Sin fecha prevista",IF($N87&lt;Resumen!$E$3,"Vencido",IF($N87&lt;=Resumen!$E$3+Resumen!$H$3,"Próximo vencimiento","En uso"))))))))</f>
        <v/>
      </c>
      <c r="S87" s="41">
        <f>IF(OR($A87="",$Q87=0,$N87=""),"",$N87-Resumen!$E$3)</f>
        <v/>
      </c>
      <c r="T87" s="27">
        <f>IF($A87="","",IF(OR($B87="",$C87="",$D87="",$F87="",$G87="",$I87="",$J87="",$K87="",$L87=""),"REVISAR: faltan datos obligatorios",IF(COUNTIF($A$8:$A$207,$A87)&gt;1,"REVISAR: ID duplicado",IF(AND(OR($G87="Alquiler",$G87="Préstamo"),$H87=""),"REVISAR: falta proveedor o propietario",IF(AND(OR($G87="Alquiler",$G87="Préstamo"),$Q87&gt;0,$N87=""),"REVISAR: falta fecha prevista",IF(AND($O87&lt;&gt;"",$O87&gt;$F87),"REVISAR: devolución superior a cantidad",IF(AND($P87&lt;&gt;"",$M87&lt;&gt;"",$P87&lt;$M87),"REVISAR: fechas incoherentes",IF(AND($P87&lt;&gt;"",$Q87&gt;0),"REVISAR: fecha final con unidades pendientes","Correcto"))))))))</f>
        <v/>
      </c>
    </row>
    <row r="88">
      <c r="A88" s="3" t="n"/>
      <c r="B88" s="21" t="n"/>
      <c r="C88" s="3" t="n"/>
      <c r="D88" s="3" t="n"/>
      <c r="E88" s="21" t="n"/>
      <c r="F88" s="22" t="n"/>
      <c r="G88" s="3" t="n"/>
      <c r="H88" s="21" t="n"/>
      <c r="I88" s="3" t="n"/>
      <c r="J88" s="21" t="n"/>
      <c r="K88" s="3" t="n"/>
      <c r="L88" s="3" t="n"/>
      <c r="M88" s="40" t="n"/>
      <c r="N88" s="40" t="n"/>
      <c r="O88" s="22" t="n"/>
      <c r="P88" s="40" t="n"/>
      <c r="Q88" s="24">
        <f>IF($A88="","",IF(OR($G88="Alquiler",$G88="Préstamo"),MAX($F88-IF($O88="",0,$O88),0),0))</f>
        <v/>
      </c>
      <c r="R88" s="25">
        <f>IF($A88="","",IF(NOT(OR($G88="Alquiler",$G88="Préstamo")),"No procede",IF($Q88=0,"Devuelto",IF(AND($O88&lt;&gt;"",$O88&gt;0),"Devolución parcial",IF($M88="","Pendiente de salida",IF($N88="","Sin fecha prevista",IF($N88&lt;Resumen!$E$3,"Vencido",IF($N88&lt;=Resumen!$E$3+Resumen!$H$3,"Próximo vencimiento","En uso"))))))))</f>
        <v/>
      </c>
      <c r="S88" s="41">
        <f>IF(OR($A88="",$Q88=0,$N88=""),"",$N88-Resumen!$E$3)</f>
        <v/>
      </c>
      <c r="T88" s="27">
        <f>IF($A88="","",IF(OR($B88="",$C88="",$D88="",$F88="",$G88="",$I88="",$J88="",$K88="",$L88=""),"REVISAR: faltan datos obligatorios",IF(COUNTIF($A$8:$A$207,$A88)&gt;1,"REVISAR: ID duplicado",IF(AND(OR($G88="Alquiler",$G88="Préstamo"),$H88=""),"REVISAR: falta proveedor o propietario",IF(AND(OR($G88="Alquiler",$G88="Préstamo"),$Q88&gt;0,$N88=""),"REVISAR: falta fecha prevista",IF(AND($O88&lt;&gt;"",$O88&gt;$F88),"REVISAR: devolución superior a cantidad",IF(AND($P88&lt;&gt;"",$M88&lt;&gt;"",$P88&lt;$M88),"REVISAR: fechas incoherentes",IF(AND($P88&lt;&gt;"",$Q88&gt;0),"REVISAR: fecha final con unidades pendientes","Correcto"))))))))</f>
        <v/>
      </c>
    </row>
    <row r="89">
      <c r="A89" s="3" t="n"/>
      <c r="B89" s="21" t="n"/>
      <c r="C89" s="3" t="n"/>
      <c r="D89" s="3" t="n"/>
      <c r="E89" s="21" t="n"/>
      <c r="F89" s="22" t="n"/>
      <c r="G89" s="3" t="n"/>
      <c r="H89" s="21" t="n"/>
      <c r="I89" s="3" t="n"/>
      <c r="J89" s="21" t="n"/>
      <c r="K89" s="3" t="n"/>
      <c r="L89" s="3" t="n"/>
      <c r="M89" s="40" t="n"/>
      <c r="N89" s="40" t="n"/>
      <c r="O89" s="22" t="n"/>
      <c r="P89" s="40" t="n"/>
      <c r="Q89" s="24">
        <f>IF($A89="","",IF(OR($G89="Alquiler",$G89="Préstamo"),MAX($F89-IF($O89="",0,$O89),0),0))</f>
        <v/>
      </c>
      <c r="R89" s="25">
        <f>IF($A89="","",IF(NOT(OR($G89="Alquiler",$G89="Préstamo")),"No procede",IF($Q89=0,"Devuelto",IF(AND($O89&lt;&gt;"",$O89&gt;0),"Devolución parcial",IF($M89="","Pendiente de salida",IF($N89="","Sin fecha prevista",IF($N89&lt;Resumen!$E$3,"Vencido",IF($N89&lt;=Resumen!$E$3+Resumen!$H$3,"Próximo vencimiento","En uso"))))))))</f>
        <v/>
      </c>
      <c r="S89" s="41">
        <f>IF(OR($A89="",$Q89=0,$N89=""),"",$N89-Resumen!$E$3)</f>
        <v/>
      </c>
      <c r="T89" s="27">
        <f>IF($A89="","",IF(OR($B89="",$C89="",$D89="",$F89="",$G89="",$I89="",$J89="",$K89="",$L89=""),"REVISAR: faltan datos obligatorios",IF(COUNTIF($A$8:$A$207,$A89)&gt;1,"REVISAR: ID duplicado",IF(AND(OR($G89="Alquiler",$G89="Préstamo"),$H89=""),"REVISAR: falta proveedor o propietario",IF(AND(OR($G89="Alquiler",$G89="Préstamo"),$Q89&gt;0,$N89=""),"REVISAR: falta fecha prevista",IF(AND($O89&lt;&gt;"",$O89&gt;$F89),"REVISAR: devolución superior a cantidad",IF(AND($P89&lt;&gt;"",$M89&lt;&gt;"",$P89&lt;$M89),"REVISAR: fechas incoherentes",IF(AND($P89&lt;&gt;"",$Q89&gt;0),"REVISAR: fecha final con unidades pendientes","Correcto"))))))))</f>
        <v/>
      </c>
    </row>
    <row r="90">
      <c r="A90" s="3" t="n"/>
      <c r="B90" s="21" t="n"/>
      <c r="C90" s="3" t="n"/>
      <c r="D90" s="3" t="n"/>
      <c r="E90" s="21" t="n"/>
      <c r="F90" s="22" t="n"/>
      <c r="G90" s="3" t="n"/>
      <c r="H90" s="21" t="n"/>
      <c r="I90" s="3" t="n"/>
      <c r="J90" s="21" t="n"/>
      <c r="K90" s="3" t="n"/>
      <c r="L90" s="3" t="n"/>
      <c r="M90" s="40" t="n"/>
      <c r="N90" s="40" t="n"/>
      <c r="O90" s="22" t="n"/>
      <c r="P90" s="40" t="n"/>
      <c r="Q90" s="24">
        <f>IF($A90="","",IF(OR($G90="Alquiler",$G90="Préstamo"),MAX($F90-IF($O90="",0,$O90),0),0))</f>
        <v/>
      </c>
      <c r="R90" s="25">
        <f>IF($A90="","",IF(NOT(OR($G90="Alquiler",$G90="Préstamo")),"No procede",IF($Q90=0,"Devuelto",IF(AND($O90&lt;&gt;"",$O90&gt;0),"Devolución parcial",IF($M90="","Pendiente de salida",IF($N90="","Sin fecha prevista",IF($N90&lt;Resumen!$E$3,"Vencido",IF($N90&lt;=Resumen!$E$3+Resumen!$H$3,"Próximo vencimiento","En uso"))))))))</f>
        <v/>
      </c>
      <c r="S90" s="41">
        <f>IF(OR($A90="",$Q90=0,$N90=""),"",$N90-Resumen!$E$3)</f>
        <v/>
      </c>
      <c r="T90" s="27">
        <f>IF($A90="","",IF(OR($B90="",$C90="",$D90="",$F90="",$G90="",$I90="",$J90="",$K90="",$L90=""),"REVISAR: faltan datos obligatorios",IF(COUNTIF($A$8:$A$207,$A90)&gt;1,"REVISAR: ID duplicado",IF(AND(OR($G90="Alquiler",$G90="Préstamo"),$H90=""),"REVISAR: falta proveedor o propietario",IF(AND(OR($G90="Alquiler",$G90="Préstamo"),$Q90&gt;0,$N90=""),"REVISAR: falta fecha prevista",IF(AND($O90&lt;&gt;"",$O90&gt;$F90),"REVISAR: devolución superior a cantidad",IF(AND($P90&lt;&gt;"",$M90&lt;&gt;"",$P90&lt;$M90),"REVISAR: fechas incoherentes",IF(AND($P90&lt;&gt;"",$Q90&gt;0),"REVISAR: fecha final con unidades pendientes","Correcto"))))))))</f>
        <v/>
      </c>
    </row>
    <row r="91">
      <c r="A91" s="3" t="n"/>
      <c r="B91" s="21" t="n"/>
      <c r="C91" s="3" t="n"/>
      <c r="D91" s="3" t="n"/>
      <c r="E91" s="21" t="n"/>
      <c r="F91" s="22" t="n"/>
      <c r="G91" s="3" t="n"/>
      <c r="H91" s="21" t="n"/>
      <c r="I91" s="3" t="n"/>
      <c r="J91" s="21" t="n"/>
      <c r="K91" s="3" t="n"/>
      <c r="L91" s="3" t="n"/>
      <c r="M91" s="40" t="n"/>
      <c r="N91" s="40" t="n"/>
      <c r="O91" s="22" t="n"/>
      <c r="P91" s="40" t="n"/>
      <c r="Q91" s="24">
        <f>IF($A91="","",IF(OR($G91="Alquiler",$G91="Préstamo"),MAX($F91-IF($O91="",0,$O91),0),0))</f>
        <v/>
      </c>
      <c r="R91" s="25">
        <f>IF($A91="","",IF(NOT(OR($G91="Alquiler",$G91="Préstamo")),"No procede",IF($Q91=0,"Devuelto",IF(AND($O91&lt;&gt;"",$O91&gt;0),"Devolución parcial",IF($M91="","Pendiente de salida",IF($N91="","Sin fecha prevista",IF($N91&lt;Resumen!$E$3,"Vencido",IF($N91&lt;=Resumen!$E$3+Resumen!$H$3,"Próximo vencimiento","En uso"))))))))</f>
        <v/>
      </c>
      <c r="S91" s="41">
        <f>IF(OR($A91="",$Q91=0,$N91=""),"",$N91-Resumen!$E$3)</f>
        <v/>
      </c>
      <c r="T91" s="27">
        <f>IF($A91="","",IF(OR($B91="",$C91="",$D91="",$F91="",$G91="",$I91="",$J91="",$K91="",$L91=""),"REVISAR: faltan datos obligatorios",IF(COUNTIF($A$8:$A$207,$A91)&gt;1,"REVISAR: ID duplicado",IF(AND(OR($G91="Alquiler",$G91="Préstamo"),$H91=""),"REVISAR: falta proveedor o propietario",IF(AND(OR($G91="Alquiler",$G91="Préstamo"),$Q91&gt;0,$N91=""),"REVISAR: falta fecha prevista",IF(AND($O91&lt;&gt;"",$O91&gt;$F91),"REVISAR: devolución superior a cantidad",IF(AND($P91&lt;&gt;"",$M91&lt;&gt;"",$P91&lt;$M91),"REVISAR: fechas incoherentes",IF(AND($P91&lt;&gt;"",$Q91&gt;0),"REVISAR: fecha final con unidades pendientes","Correcto"))))))))</f>
        <v/>
      </c>
    </row>
    <row r="92">
      <c r="A92" s="3" t="n"/>
      <c r="B92" s="21" t="n"/>
      <c r="C92" s="3" t="n"/>
      <c r="D92" s="3" t="n"/>
      <c r="E92" s="21" t="n"/>
      <c r="F92" s="22" t="n"/>
      <c r="G92" s="3" t="n"/>
      <c r="H92" s="21" t="n"/>
      <c r="I92" s="3" t="n"/>
      <c r="J92" s="21" t="n"/>
      <c r="K92" s="3" t="n"/>
      <c r="L92" s="3" t="n"/>
      <c r="M92" s="40" t="n"/>
      <c r="N92" s="40" t="n"/>
      <c r="O92" s="22" t="n"/>
      <c r="P92" s="40" t="n"/>
      <c r="Q92" s="24">
        <f>IF($A92="","",IF(OR($G92="Alquiler",$G92="Préstamo"),MAX($F92-IF($O92="",0,$O92),0),0))</f>
        <v/>
      </c>
      <c r="R92" s="25">
        <f>IF($A92="","",IF(NOT(OR($G92="Alquiler",$G92="Préstamo")),"No procede",IF($Q92=0,"Devuelto",IF(AND($O92&lt;&gt;"",$O92&gt;0),"Devolución parcial",IF($M92="","Pendiente de salida",IF($N92="","Sin fecha prevista",IF($N92&lt;Resumen!$E$3,"Vencido",IF($N92&lt;=Resumen!$E$3+Resumen!$H$3,"Próximo vencimiento","En uso"))))))))</f>
        <v/>
      </c>
      <c r="S92" s="41">
        <f>IF(OR($A92="",$Q92=0,$N92=""),"",$N92-Resumen!$E$3)</f>
        <v/>
      </c>
      <c r="T92" s="27">
        <f>IF($A92="","",IF(OR($B92="",$C92="",$D92="",$F92="",$G92="",$I92="",$J92="",$K92="",$L92=""),"REVISAR: faltan datos obligatorios",IF(COUNTIF($A$8:$A$207,$A92)&gt;1,"REVISAR: ID duplicado",IF(AND(OR($G92="Alquiler",$G92="Préstamo"),$H92=""),"REVISAR: falta proveedor o propietario",IF(AND(OR($G92="Alquiler",$G92="Préstamo"),$Q92&gt;0,$N92=""),"REVISAR: falta fecha prevista",IF(AND($O92&lt;&gt;"",$O92&gt;$F92),"REVISAR: devolución superior a cantidad",IF(AND($P92&lt;&gt;"",$M92&lt;&gt;"",$P92&lt;$M92),"REVISAR: fechas incoherentes",IF(AND($P92&lt;&gt;"",$Q92&gt;0),"REVISAR: fecha final con unidades pendientes","Correcto"))))))))</f>
        <v/>
      </c>
    </row>
    <row r="93">
      <c r="A93" s="3" t="n"/>
      <c r="B93" s="21" t="n"/>
      <c r="C93" s="3" t="n"/>
      <c r="D93" s="3" t="n"/>
      <c r="E93" s="21" t="n"/>
      <c r="F93" s="22" t="n"/>
      <c r="G93" s="3" t="n"/>
      <c r="H93" s="21" t="n"/>
      <c r="I93" s="3" t="n"/>
      <c r="J93" s="21" t="n"/>
      <c r="K93" s="3" t="n"/>
      <c r="L93" s="3" t="n"/>
      <c r="M93" s="40" t="n"/>
      <c r="N93" s="40" t="n"/>
      <c r="O93" s="22" t="n"/>
      <c r="P93" s="40" t="n"/>
      <c r="Q93" s="24">
        <f>IF($A93="","",IF(OR($G93="Alquiler",$G93="Préstamo"),MAX($F93-IF($O93="",0,$O93),0),0))</f>
        <v/>
      </c>
      <c r="R93" s="25">
        <f>IF($A93="","",IF(NOT(OR($G93="Alquiler",$G93="Préstamo")),"No procede",IF($Q93=0,"Devuelto",IF(AND($O93&lt;&gt;"",$O93&gt;0),"Devolución parcial",IF($M93="","Pendiente de salida",IF($N93="","Sin fecha prevista",IF($N93&lt;Resumen!$E$3,"Vencido",IF($N93&lt;=Resumen!$E$3+Resumen!$H$3,"Próximo vencimiento","En uso"))))))))</f>
        <v/>
      </c>
      <c r="S93" s="41">
        <f>IF(OR($A93="",$Q93=0,$N93=""),"",$N93-Resumen!$E$3)</f>
        <v/>
      </c>
      <c r="T93" s="27">
        <f>IF($A93="","",IF(OR($B93="",$C93="",$D93="",$F93="",$G93="",$I93="",$J93="",$K93="",$L93=""),"REVISAR: faltan datos obligatorios",IF(COUNTIF($A$8:$A$207,$A93)&gt;1,"REVISAR: ID duplicado",IF(AND(OR($G93="Alquiler",$G93="Préstamo"),$H93=""),"REVISAR: falta proveedor o propietario",IF(AND(OR($G93="Alquiler",$G93="Préstamo"),$Q93&gt;0,$N93=""),"REVISAR: falta fecha prevista",IF(AND($O93&lt;&gt;"",$O93&gt;$F93),"REVISAR: devolución superior a cantidad",IF(AND($P93&lt;&gt;"",$M93&lt;&gt;"",$P93&lt;$M93),"REVISAR: fechas incoherentes",IF(AND($P93&lt;&gt;"",$Q93&gt;0),"REVISAR: fecha final con unidades pendientes","Correcto"))))))))</f>
        <v/>
      </c>
    </row>
    <row r="94">
      <c r="A94" s="3" t="n"/>
      <c r="B94" s="21" t="n"/>
      <c r="C94" s="3" t="n"/>
      <c r="D94" s="3" t="n"/>
      <c r="E94" s="21" t="n"/>
      <c r="F94" s="22" t="n"/>
      <c r="G94" s="3" t="n"/>
      <c r="H94" s="21" t="n"/>
      <c r="I94" s="3" t="n"/>
      <c r="J94" s="21" t="n"/>
      <c r="K94" s="3" t="n"/>
      <c r="L94" s="3" t="n"/>
      <c r="M94" s="40" t="n"/>
      <c r="N94" s="40" t="n"/>
      <c r="O94" s="22" t="n"/>
      <c r="P94" s="40" t="n"/>
      <c r="Q94" s="24">
        <f>IF($A94="","",IF(OR($G94="Alquiler",$G94="Préstamo"),MAX($F94-IF($O94="",0,$O94),0),0))</f>
        <v/>
      </c>
      <c r="R94" s="25">
        <f>IF($A94="","",IF(NOT(OR($G94="Alquiler",$G94="Préstamo")),"No procede",IF($Q94=0,"Devuelto",IF(AND($O94&lt;&gt;"",$O94&gt;0),"Devolución parcial",IF($M94="","Pendiente de salida",IF($N94="","Sin fecha prevista",IF($N94&lt;Resumen!$E$3,"Vencido",IF($N94&lt;=Resumen!$E$3+Resumen!$H$3,"Próximo vencimiento","En uso"))))))))</f>
        <v/>
      </c>
      <c r="S94" s="41">
        <f>IF(OR($A94="",$Q94=0,$N94=""),"",$N94-Resumen!$E$3)</f>
        <v/>
      </c>
      <c r="T94" s="27">
        <f>IF($A94="","",IF(OR($B94="",$C94="",$D94="",$F94="",$G94="",$I94="",$J94="",$K94="",$L94=""),"REVISAR: faltan datos obligatorios",IF(COUNTIF($A$8:$A$207,$A94)&gt;1,"REVISAR: ID duplicado",IF(AND(OR($G94="Alquiler",$G94="Préstamo"),$H94=""),"REVISAR: falta proveedor o propietario",IF(AND(OR($G94="Alquiler",$G94="Préstamo"),$Q94&gt;0,$N94=""),"REVISAR: falta fecha prevista",IF(AND($O94&lt;&gt;"",$O94&gt;$F94),"REVISAR: devolución superior a cantidad",IF(AND($P94&lt;&gt;"",$M94&lt;&gt;"",$P94&lt;$M94),"REVISAR: fechas incoherentes",IF(AND($P94&lt;&gt;"",$Q94&gt;0),"REVISAR: fecha final con unidades pendientes","Correcto"))))))))</f>
        <v/>
      </c>
    </row>
    <row r="95">
      <c r="A95" s="3" t="n"/>
      <c r="B95" s="21" t="n"/>
      <c r="C95" s="3" t="n"/>
      <c r="D95" s="3" t="n"/>
      <c r="E95" s="21" t="n"/>
      <c r="F95" s="22" t="n"/>
      <c r="G95" s="3" t="n"/>
      <c r="H95" s="21" t="n"/>
      <c r="I95" s="3" t="n"/>
      <c r="J95" s="21" t="n"/>
      <c r="K95" s="3" t="n"/>
      <c r="L95" s="3" t="n"/>
      <c r="M95" s="40" t="n"/>
      <c r="N95" s="40" t="n"/>
      <c r="O95" s="22" t="n"/>
      <c r="P95" s="40" t="n"/>
      <c r="Q95" s="24">
        <f>IF($A95="","",IF(OR($G95="Alquiler",$G95="Préstamo"),MAX($F95-IF($O95="",0,$O95),0),0))</f>
        <v/>
      </c>
      <c r="R95" s="25">
        <f>IF($A95="","",IF(NOT(OR($G95="Alquiler",$G95="Préstamo")),"No procede",IF($Q95=0,"Devuelto",IF(AND($O95&lt;&gt;"",$O95&gt;0),"Devolución parcial",IF($M95="","Pendiente de salida",IF($N95="","Sin fecha prevista",IF($N95&lt;Resumen!$E$3,"Vencido",IF($N95&lt;=Resumen!$E$3+Resumen!$H$3,"Próximo vencimiento","En uso"))))))))</f>
        <v/>
      </c>
      <c r="S95" s="41">
        <f>IF(OR($A95="",$Q95=0,$N95=""),"",$N95-Resumen!$E$3)</f>
        <v/>
      </c>
      <c r="T95" s="27">
        <f>IF($A95="","",IF(OR($B95="",$C95="",$D95="",$F95="",$G95="",$I95="",$J95="",$K95="",$L95=""),"REVISAR: faltan datos obligatorios",IF(COUNTIF($A$8:$A$207,$A95)&gt;1,"REVISAR: ID duplicado",IF(AND(OR($G95="Alquiler",$G95="Préstamo"),$H95=""),"REVISAR: falta proveedor o propietario",IF(AND(OR($G95="Alquiler",$G95="Préstamo"),$Q95&gt;0,$N95=""),"REVISAR: falta fecha prevista",IF(AND($O95&lt;&gt;"",$O95&gt;$F95),"REVISAR: devolución superior a cantidad",IF(AND($P95&lt;&gt;"",$M95&lt;&gt;"",$P95&lt;$M95),"REVISAR: fechas incoherentes",IF(AND($P95&lt;&gt;"",$Q95&gt;0),"REVISAR: fecha final con unidades pendientes","Correcto"))))))))</f>
        <v/>
      </c>
    </row>
    <row r="96">
      <c r="A96" s="3" t="n"/>
      <c r="B96" s="21" t="n"/>
      <c r="C96" s="3" t="n"/>
      <c r="D96" s="3" t="n"/>
      <c r="E96" s="21" t="n"/>
      <c r="F96" s="22" t="n"/>
      <c r="G96" s="3" t="n"/>
      <c r="H96" s="21" t="n"/>
      <c r="I96" s="3" t="n"/>
      <c r="J96" s="21" t="n"/>
      <c r="K96" s="3" t="n"/>
      <c r="L96" s="3" t="n"/>
      <c r="M96" s="40" t="n"/>
      <c r="N96" s="40" t="n"/>
      <c r="O96" s="22" t="n"/>
      <c r="P96" s="40" t="n"/>
      <c r="Q96" s="24">
        <f>IF($A96="","",IF(OR($G96="Alquiler",$G96="Préstamo"),MAX($F96-IF($O96="",0,$O96),0),0))</f>
        <v/>
      </c>
      <c r="R96" s="25">
        <f>IF($A96="","",IF(NOT(OR($G96="Alquiler",$G96="Préstamo")),"No procede",IF($Q96=0,"Devuelto",IF(AND($O96&lt;&gt;"",$O96&gt;0),"Devolución parcial",IF($M96="","Pendiente de salida",IF($N96="","Sin fecha prevista",IF($N96&lt;Resumen!$E$3,"Vencido",IF($N96&lt;=Resumen!$E$3+Resumen!$H$3,"Próximo vencimiento","En uso"))))))))</f>
        <v/>
      </c>
      <c r="S96" s="41">
        <f>IF(OR($A96="",$Q96=0,$N96=""),"",$N96-Resumen!$E$3)</f>
        <v/>
      </c>
      <c r="T96" s="27">
        <f>IF($A96="","",IF(OR($B96="",$C96="",$D96="",$F96="",$G96="",$I96="",$J96="",$K96="",$L96=""),"REVISAR: faltan datos obligatorios",IF(COUNTIF($A$8:$A$207,$A96)&gt;1,"REVISAR: ID duplicado",IF(AND(OR($G96="Alquiler",$G96="Préstamo"),$H96=""),"REVISAR: falta proveedor o propietario",IF(AND(OR($G96="Alquiler",$G96="Préstamo"),$Q96&gt;0,$N96=""),"REVISAR: falta fecha prevista",IF(AND($O96&lt;&gt;"",$O96&gt;$F96),"REVISAR: devolución superior a cantidad",IF(AND($P96&lt;&gt;"",$M96&lt;&gt;"",$P96&lt;$M96),"REVISAR: fechas incoherentes",IF(AND($P96&lt;&gt;"",$Q96&gt;0),"REVISAR: fecha final con unidades pendientes","Correcto"))))))))</f>
        <v/>
      </c>
    </row>
    <row r="97">
      <c r="A97" s="3" t="n"/>
      <c r="B97" s="21" t="n"/>
      <c r="C97" s="3" t="n"/>
      <c r="D97" s="3" t="n"/>
      <c r="E97" s="21" t="n"/>
      <c r="F97" s="22" t="n"/>
      <c r="G97" s="3" t="n"/>
      <c r="H97" s="21" t="n"/>
      <c r="I97" s="3" t="n"/>
      <c r="J97" s="21" t="n"/>
      <c r="K97" s="3" t="n"/>
      <c r="L97" s="3" t="n"/>
      <c r="M97" s="40" t="n"/>
      <c r="N97" s="40" t="n"/>
      <c r="O97" s="22" t="n"/>
      <c r="P97" s="40" t="n"/>
      <c r="Q97" s="24">
        <f>IF($A97="","",IF(OR($G97="Alquiler",$G97="Préstamo"),MAX($F97-IF($O97="",0,$O97),0),0))</f>
        <v/>
      </c>
      <c r="R97" s="25">
        <f>IF($A97="","",IF(NOT(OR($G97="Alquiler",$G97="Préstamo")),"No procede",IF($Q97=0,"Devuelto",IF(AND($O97&lt;&gt;"",$O97&gt;0),"Devolución parcial",IF($M97="","Pendiente de salida",IF($N97="","Sin fecha prevista",IF($N97&lt;Resumen!$E$3,"Vencido",IF($N97&lt;=Resumen!$E$3+Resumen!$H$3,"Próximo vencimiento","En uso"))))))))</f>
        <v/>
      </c>
      <c r="S97" s="41">
        <f>IF(OR($A97="",$Q97=0,$N97=""),"",$N97-Resumen!$E$3)</f>
        <v/>
      </c>
      <c r="T97" s="27">
        <f>IF($A97="","",IF(OR($B97="",$C97="",$D97="",$F97="",$G97="",$I97="",$J97="",$K97="",$L97=""),"REVISAR: faltan datos obligatorios",IF(COUNTIF($A$8:$A$207,$A97)&gt;1,"REVISAR: ID duplicado",IF(AND(OR($G97="Alquiler",$G97="Préstamo"),$H97=""),"REVISAR: falta proveedor o propietario",IF(AND(OR($G97="Alquiler",$G97="Préstamo"),$Q97&gt;0,$N97=""),"REVISAR: falta fecha prevista",IF(AND($O97&lt;&gt;"",$O97&gt;$F97),"REVISAR: devolución superior a cantidad",IF(AND($P97&lt;&gt;"",$M97&lt;&gt;"",$P97&lt;$M97),"REVISAR: fechas incoherentes",IF(AND($P97&lt;&gt;"",$Q97&gt;0),"REVISAR: fecha final con unidades pendientes","Correcto"))))))))</f>
        <v/>
      </c>
    </row>
    <row r="98">
      <c r="A98" s="3" t="n"/>
      <c r="B98" s="21" t="n"/>
      <c r="C98" s="3" t="n"/>
      <c r="D98" s="3" t="n"/>
      <c r="E98" s="21" t="n"/>
      <c r="F98" s="22" t="n"/>
      <c r="G98" s="3" t="n"/>
      <c r="H98" s="21" t="n"/>
      <c r="I98" s="3" t="n"/>
      <c r="J98" s="21" t="n"/>
      <c r="K98" s="3" t="n"/>
      <c r="L98" s="3" t="n"/>
      <c r="M98" s="40" t="n"/>
      <c r="N98" s="40" t="n"/>
      <c r="O98" s="22" t="n"/>
      <c r="P98" s="40" t="n"/>
      <c r="Q98" s="24">
        <f>IF($A98="","",IF(OR($G98="Alquiler",$G98="Préstamo"),MAX($F98-IF($O98="",0,$O98),0),0))</f>
        <v/>
      </c>
      <c r="R98" s="25">
        <f>IF($A98="","",IF(NOT(OR($G98="Alquiler",$G98="Préstamo")),"No procede",IF($Q98=0,"Devuelto",IF(AND($O98&lt;&gt;"",$O98&gt;0),"Devolución parcial",IF($M98="","Pendiente de salida",IF($N98="","Sin fecha prevista",IF($N98&lt;Resumen!$E$3,"Vencido",IF($N98&lt;=Resumen!$E$3+Resumen!$H$3,"Próximo vencimiento","En uso"))))))))</f>
        <v/>
      </c>
      <c r="S98" s="41">
        <f>IF(OR($A98="",$Q98=0,$N98=""),"",$N98-Resumen!$E$3)</f>
        <v/>
      </c>
      <c r="T98" s="27">
        <f>IF($A98="","",IF(OR($B98="",$C98="",$D98="",$F98="",$G98="",$I98="",$J98="",$K98="",$L98=""),"REVISAR: faltan datos obligatorios",IF(COUNTIF($A$8:$A$207,$A98)&gt;1,"REVISAR: ID duplicado",IF(AND(OR($G98="Alquiler",$G98="Préstamo"),$H98=""),"REVISAR: falta proveedor o propietario",IF(AND(OR($G98="Alquiler",$G98="Préstamo"),$Q98&gt;0,$N98=""),"REVISAR: falta fecha prevista",IF(AND($O98&lt;&gt;"",$O98&gt;$F98),"REVISAR: devolución superior a cantidad",IF(AND($P98&lt;&gt;"",$M98&lt;&gt;"",$P98&lt;$M98),"REVISAR: fechas incoherentes",IF(AND($P98&lt;&gt;"",$Q98&gt;0),"REVISAR: fecha final con unidades pendientes","Correcto"))))))))</f>
        <v/>
      </c>
    </row>
    <row r="99">
      <c r="A99" s="3" t="n"/>
      <c r="B99" s="21" t="n"/>
      <c r="C99" s="3" t="n"/>
      <c r="D99" s="3" t="n"/>
      <c r="E99" s="21" t="n"/>
      <c r="F99" s="22" t="n"/>
      <c r="G99" s="3" t="n"/>
      <c r="H99" s="21" t="n"/>
      <c r="I99" s="3" t="n"/>
      <c r="J99" s="21" t="n"/>
      <c r="K99" s="3" t="n"/>
      <c r="L99" s="3" t="n"/>
      <c r="M99" s="40" t="n"/>
      <c r="N99" s="40" t="n"/>
      <c r="O99" s="22" t="n"/>
      <c r="P99" s="40" t="n"/>
      <c r="Q99" s="24">
        <f>IF($A99="","",IF(OR($G99="Alquiler",$G99="Préstamo"),MAX($F99-IF($O99="",0,$O99),0),0))</f>
        <v/>
      </c>
      <c r="R99" s="25">
        <f>IF($A99="","",IF(NOT(OR($G99="Alquiler",$G99="Préstamo")),"No procede",IF($Q99=0,"Devuelto",IF(AND($O99&lt;&gt;"",$O99&gt;0),"Devolución parcial",IF($M99="","Pendiente de salida",IF($N99="","Sin fecha prevista",IF($N99&lt;Resumen!$E$3,"Vencido",IF($N99&lt;=Resumen!$E$3+Resumen!$H$3,"Próximo vencimiento","En uso"))))))))</f>
        <v/>
      </c>
      <c r="S99" s="41">
        <f>IF(OR($A99="",$Q99=0,$N99=""),"",$N99-Resumen!$E$3)</f>
        <v/>
      </c>
      <c r="T99" s="27">
        <f>IF($A99="","",IF(OR($B99="",$C99="",$D99="",$F99="",$G99="",$I99="",$J99="",$K99="",$L99=""),"REVISAR: faltan datos obligatorios",IF(COUNTIF($A$8:$A$207,$A99)&gt;1,"REVISAR: ID duplicado",IF(AND(OR($G99="Alquiler",$G99="Préstamo"),$H99=""),"REVISAR: falta proveedor o propietario",IF(AND(OR($G99="Alquiler",$G99="Préstamo"),$Q99&gt;0,$N99=""),"REVISAR: falta fecha prevista",IF(AND($O99&lt;&gt;"",$O99&gt;$F99),"REVISAR: devolución superior a cantidad",IF(AND($P99&lt;&gt;"",$M99&lt;&gt;"",$P99&lt;$M99),"REVISAR: fechas incoherentes",IF(AND($P99&lt;&gt;"",$Q99&gt;0),"REVISAR: fecha final con unidades pendientes","Correcto"))))))))</f>
        <v/>
      </c>
    </row>
    <row r="100">
      <c r="A100" s="3" t="n"/>
      <c r="B100" s="21" t="n"/>
      <c r="C100" s="3" t="n"/>
      <c r="D100" s="3" t="n"/>
      <c r="E100" s="21" t="n"/>
      <c r="F100" s="22" t="n"/>
      <c r="G100" s="3" t="n"/>
      <c r="H100" s="21" t="n"/>
      <c r="I100" s="3" t="n"/>
      <c r="J100" s="21" t="n"/>
      <c r="K100" s="3" t="n"/>
      <c r="L100" s="3" t="n"/>
      <c r="M100" s="40" t="n"/>
      <c r="N100" s="40" t="n"/>
      <c r="O100" s="22" t="n"/>
      <c r="P100" s="40" t="n"/>
      <c r="Q100" s="24">
        <f>IF($A100="","",IF(OR($G100="Alquiler",$G100="Préstamo"),MAX($F100-IF($O100="",0,$O100),0),0))</f>
        <v/>
      </c>
      <c r="R100" s="25">
        <f>IF($A100="","",IF(NOT(OR($G100="Alquiler",$G100="Préstamo")),"No procede",IF($Q100=0,"Devuelto",IF(AND($O100&lt;&gt;"",$O100&gt;0),"Devolución parcial",IF($M100="","Pendiente de salida",IF($N100="","Sin fecha prevista",IF($N100&lt;Resumen!$E$3,"Vencido",IF($N100&lt;=Resumen!$E$3+Resumen!$H$3,"Próximo vencimiento","En uso"))))))))</f>
        <v/>
      </c>
      <c r="S100" s="41">
        <f>IF(OR($A100="",$Q100=0,$N100=""),"",$N100-Resumen!$E$3)</f>
        <v/>
      </c>
      <c r="T100" s="27">
        <f>IF($A100="","",IF(OR($B100="",$C100="",$D100="",$F100="",$G100="",$I100="",$J100="",$K100="",$L100=""),"REVISAR: faltan datos obligatorios",IF(COUNTIF($A$8:$A$207,$A100)&gt;1,"REVISAR: ID duplicado",IF(AND(OR($G100="Alquiler",$G100="Préstamo"),$H100=""),"REVISAR: falta proveedor o propietario",IF(AND(OR($G100="Alquiler",$G100="Préstamo"),$Q100&gt;0,$N100=""),"REVISAR: falta fecha prevista",IF(AND($O100&lt;&gt;"",$O100&gt;$F100),"REVISAR: devolución superior a cantidad",IF(AND($P100&lt;&gt;"",$M100&lt;&gt;"",$P100&lt;$M100),"REVISAR: fechas incoherentes",IF(AND($P100&lt;&gt;"",$Q100&gt;0),"REVISAR: fecha final con unidades pendientes","Correcto"))))))))</f>
        <v/>
      </c>
    </row>
    <row r="101">
      <c r="A101" s="3" t="n"/>
      <c r="B101" s="21" t="n"/>
      <c r="C101" s="3" t="n"/>
      <c r="D101" s="3" t="n"/>
      <c r="E101" s="21" t="n"/>
      <c r="F101" s="22" t="n"/>
      <c r="G101" s="3" t="n"/>
      <c r="H101" s="21" t="n"/>
      <c r="I101" s="3" t="n"/>
      <c r="J101" s="21" t="n"/>
      <c r="K101" s="3" t="n"/>
      <c r="L101" s="3" t="n"/>
      <c r="M101" s="40" t="n"/>
      <c r="N101" s="40" t="n"/>
      <c r="O101" s="22" t="n"/>
      <c r="P101" s="40" t="n"/>
      <c r="Q101" s="24">
        <f>IF($A101="","",IF(OR($G101="Alquiler",$G101="Préstamo"),MAX($F101-IF($O101="",0,$O101),0),0))</f>
        <v/>
      </c>
      <c r="R101" s="25">
        <f>IF($A101="","",IF(NOT(OR($G101="Alquiler",$G101="Préstamo")),"No procede",IF($Q101=0,"Devuelto",IF(AND($O101&lt;&gt;"",$O101&gt;0),"Devolución parcial",IF($M101="","Pendiente de salida",IF($N101="","Sin fecha prevista",IF($N101&lt;Resumen!$E$3,"Vencido",IF($N101&lt;=Resumen!$E$3+Resumen!$H$3,"Próximo vencimiento","En uso"))))))))</f>
        <v/>
      </c>
      <c r="S101" s="41">
        <f>IF(OR($A101="",$Q101=0,$N101=""),"",$N101-Resumen!$E$3)</f>
        <v/>
      </c>
      <c r="T101" s="27">
        <f>IF($A101="","",IF(OR($B101="",$C101="",$D101="",$F101="",$G101="",$I101="",$J101="",$K101="",$L101=""),"REVISAR: faltan datos obligatorios",IF(COUNTIF($A$8:$A$207,$A101)&gt;1,"REVISAR: ID duplicado",IF(AND(OR($G101="Alquiler",$G101="Préstamo"),$H101=""),"REVISAR: falta proveedor o propietario",IF(AND(OR($G101="Alquiler",$G101="Préstamo"),$Q101&gt;0,$N101=""),"REVISAR: falta fecha prevista",IF(AND($O101&lt;&gt;"",$O101&gt;$F101),"REVISAR: devolución superior a cantidad",IF(AND($P101&lt;&gt;"",$M101&lt;&gt;"",$P101&lt;$M101),"REVISAR: fechas incoherentes",IF(AND($P101&lt;&gt;"",$Q101&gt;0),"REVISAR: fecha final con unidades pendientes","Correcto"))))))))</f>
        <v/>
      </c>
    </row>
    <row r="102">
      <c r="A102" s="3" t="n"/>
      <c r="B102" s="21" t="n"/>
      <c r="C102" s="3" t="n"/>
      <c r="D102" s="3" t="n"/>
      <c r="E102" s="21" t="n"/>
      <c r="F102" s="22" t="n"/>
      <c r="G102" s="3" t="n"/>
      <c r="H102" s="21" t="n"/>
      <c r="I102" s="3" t="n"/>
      <c r="J102" s="21" t="n"/>
      <c r="K102" s="3" t="n"/>
      <c r="L102" s="3" t="n"/>
      <c r="M102" s="40" t="n"/>
      <c r="N102" s="40" t="n"/>
      <c r="O102" s="22" t="n"/>
      <c r="P102" s="40" t="n"/>
      <c r="Q102" s="24">
        <f>IF($A102="","",IF(OR($G102="Alquiler",$G102="Préstamo"),MAX($F102-IF($O102="",0,$O102),0),0))</f>
        <v/>
      </c>
      <c r="R102" s="25">
        <f>IF($A102="","",IF(NOT(OR($G102="Alquiler",$G102="Préstamo")),"No procede",IF($Q102=0,"Devuelto",IF(AND($O102&lt;&gt;"",$O102&gt;0),"Devolución parcial",IF($M102="","Pendiente de salida",IF($N102="","Sin fecha prevista",IF($N102&lt;Resumen!$E$3,"Vencido",IF($N102&lt;=Resumen!$E$3+Resumen!$H$3,"Próximo vencimiento","En uso"))))))))</f>
        <v/>
      </c>
      <c r="S102" s="41">
        <f>IF(OR($A102="",$Q102=0,$N102=""),"",$N102-Resumen!$E$3)</f>
        <v/>
      </c>
      <c r="T102" s="27">
        <f>IF($A102="","",IF(OR($B102="",$C102="",$D102="",$F102="",$G102="",$I102="",$J102="",$K102="",$L102=""),"REVISAR: faltan datos obligatorios",IF(COUNTIF($A$8:$A$207,$A102)&gt;1,"REVISAR: ID duplicado",IF(AND(OR($G102="Alquiler",$G102="Préstamo"),$H102=""),"REVISAR: falta proveedor o propietario",IF(AND(OR($G102="Alquiler",$G102="Préstamo"),$Q102&gt;0,$N102=""),"REVISAR: falta fecha prevista",IF(AND($O102&lt;&gt;"",$O102&gt;$F102),"REVISAR: devolución superior a cantidad",IF(AND($P102&lt;&gt;"",$M102&lt;&gt;"",$P102&lt;$M102),"REVISAR: fechas incoherentes",IF(AND($P102&lt;&gt;"",$Q102&gt;0),"REVISAR: fecha final con unidades pendientes","Correcto"))))))))</f>
        <v/>
      </c>
    </row>
    <row r="103">
      <c r="A103" s="3" t="n"/>
      <c r="B103" s="21" t="n"/>
      <c r="C103" s="3" t="n"/>
      <c r="D103" s="3" t="n"/>
      <c r="E103" s="21" t="n"/>
      <c r="F103" s="22" t="n"/>
      <c r="G103" s="3" t="n"/>
      <c r="H103" s="21" t="n"/>
      <c r="I103" s="3" t="n"/>
      <c r="J103" s="21" t="n"/>
      <c r="K103" s="3" t="n"/>
      <c r="L103" s="3" t="n"/>
      <c r="M103" s="40" t="n"/>
      <c r="N103" s="40" t="n"/>
      <c r="O103" s="22" t="n"/>
      <c r="P103" s="40" t="n"/>
      <c r="Q103" s="24">
        <f>IF($A103="","",IF(OR($G103="Alquiler",$G103="Préstamo"),MAX($F103-IF($O103="",0,$O103),0),0))</f>
        <v/>
      </c>
      <c r="R103" s="25">
        <f>IF($A103="","",IF(NOT(OR($G103="Alquiler",$G103="Préstamo")),"No procede",IF($Q103=0,"Devuelto",IF(AND($O103&lt;&gt;"",$O103&gt;0),"Devolución parcial",IF($M103="","Pendiente de salida",IF($N103="","Sin fecha prevista",IF($N103&lt;Resumen!$E$3,"Vencido",IF($N103&lt;=Resumen!$E$3+Resumen!$H$3,"Próximo vencimiento","En uso"))))))))</f>
        <v/>
      </c>
      <c r="S103" s="41">
        <f>IF(OR($A103="",$Q103=0,$N103=""),"",$N103-Resumen!$E$3)</f>
        <v/>
      </c>
      <c r="T103" s="27">
        <f>IF($A103="","",IF(OR($B103="",$C103="",$D103="",$F103="",$G103="",$I103="",$J103="",$K103="",$L103=""),"REVISAR: faltan datos obligatorios",IF(COUNTIF($A$8:$A$207,$A103)&gt;1,"REVISAR: ID duplicado",IF(AND(OR($G103="Alquiler",$G103="Préstamo"),$H103=""),"REVISAR: falta proveedor o propietario",IF(AND(OR($G103="Alquiler",$G103="Préstamo"),$Q103&gt;0,$N103=""),"REVISAR: falta fecha prevista",IF(AND($O103&lt;&gt;"",$O103&gt;$F103),"REVISAR: devolución superior a cantidad",IF(AND($P103&lt;&gt;"",$M103&lt;&gt;"",$P103&lt;$M103),"REVISAR: fechas incoherentes",IF(AND($P103&lt;&gt;"",$Q103&gt;0),"REVISAR: fecha final con unidades pendientes","Correcto"))))))))</f>
        <v/>
      </c>
    </row>
    <row r="104">
      <c r="A104" s="3" t="n"/>
      <c r="B104" s="21" t="n"/>
      <c r="C104" s="3" t="n"/>
      <c r="D104" s="3" t="n"/>
      <c r="E104" s="21" t="n"/>
      <c r="F104" s="22" t="n"/>
      <c r="G104" s="3" t="n"/>
      <c r="H104" s="21" t="n"/>
      <c r="I104" s="3" t="n"/>
      <c r="J104" s="21" t="n"/>
      <c r="K104" s="3" t="n"/>
      <c r="L104" s="3" t="n"/>
      <c r="M104" s="40" t="n"/>
      <c r="N104" s="40" t="n"/>
      <c r="O104" s="22" t="n"/>
      <c r="P104" s="40" t="n"/>
      <c r="Q104" s="24">
        <f>IF($A104="","",IF(OR($G104="Alquiler",$G104="Préstamo"),MAX($F104-IF($O104="",0,$O104),0),0))</f>
        <v/>
      </c>
      <c r="R104" s="25">
        <f>IF($A104="","",IF(NOT(OR($G104="Alquiler",$G104="Préstamo")),"No procede",IF($Q104=0,"Devuelto",IF(AND($O104&lt;&gt;"",$O104&gt;0),"Devolución parcial",IF($M104="","Pendiente de salida",IF($N104="","Sin fecha prevista",IF($N104&lt;Resumen!$E$3,"Vencido",IF($N104&lt;=Resumen!$E$3+Resumen!$H$3,"Próximo vencimiento","En uso"))))))))</f>
        <v/>
      </c>
      <c r="S104" s="41">
        <f>IF(OR($A104="",$Q104=0,$N104=""),"",$N104-Resumen!$E$3)</f>
        <v/>
      </c>
      <c r="T104" s="27">
        <f>IF($A104="","",IF(OR($B104="",$C104="",$D104="",$F104="",$G104="",$I104="",$J104="",$K104="",$L104=""),"REVISAR: faltan datos obligatorios",IF(COUNTIF($A$8:$A$207,$A104)&gt;1,"REVISAR: ID duplicado",IF(AND(OR($G104="Alquiler",$G104="Préstamo"),$H104=""),"REVISAR: falta proveedor o propietario",IF(AND(OR($G104="Alquiler",$G104="Préstamo"),$Q104&gt;0,$N104=""),"REVISAR: falta fecha prevista",IF(AND($O104&lt;&gt;"",$O104&gt;$F104),"REVISAR: devolución superior a cantidad",IF(AND($P104&lt;&gt;"",$M104&lt;&gt;"",$P104&lt;$M104),"REVISAR: fechas incoherentes",IF(AND($P104&lt;&gt;"",$Q104&gt;0),"REVISAR: fecha final con unidades pendientes","Correcto"))))))))</f>
        <v/>
      </c>
    </row>
    <row r="105">
      <c r="A105" s="3" t="n"/>
      <c r="B105" s="21" t="n"/>
      <c r="C105" s="3" t="n"/>
      <c r="D105" s="3" t="n"/>
      <c r="E105" s="21" t="n"/>
      <c r="F105" s="22" t="n"/>
      <c r="G105" s="3" t="n"/>
      <c r="H105" s="21" t="n"/>
      <c r="I105" s="3" t="n"/>
      <c r="J105" s="21" t="n"/>
      <c r="K105" s="3" t="n"/>
      <c r="L105" s="3" t="n"/>
      <c r="M105" s="40" t="n"/>
      <c r="N105" s="40" t="n"/>
      <c r="O105" s="22" t="n"/>
      <c r="P105" s="40" t="n"/>
      <c r="Q105" s="24">
        <f>IF($A105="","",IF(OR($G105="Alquiler",$G105="Préstamo"),MAX($F105-IF($O105="",0,$O105),0),0))</f>
        <v/>
      </c>
      <c r="R105" s="25">
        <f>IF($A105="","",IF(NOT(OR($G105="Alquiler",$G105="Préstamo")),"No procede",IF($Q105=0,"Devuelto",IF(AND($O105&lt;&gt;"",$O105&gt;0),"Devolución parcial",IF($M105="","Pendiente de salida",IF($N105="","Sin fecha prevista",IF($N105&lt;Resumen!$E$3,"Vencido",IF($N105&lt;=Resumen!$E$3+Resumen!$H$3,"Próximo vencimiento","En uso"))))))))</f>
        <v/>
      </c>
      <c r="S105" s="41">
        <f>IF(OR($A105="",$Q105=0,$N105=""),"",$N105-Resumen!$E$3)</f>
        <v/>
      </c>
      <c r="T105" s="27">
        <f>IF($A105="","",IF(OR($B105="",$C105="",$D105="",$F105="",$G105="",$I105="",$J105="",$K105="",$L105=""),"REVISAR: faltan datos obligatorios",IF(COUNTIF($A$8:$A$207,$A105)&gt;1,"REVISAR: ID duplicado",IF(AND(OR($G105="Alquiler",$G105="Préstamo"),$H105=""),"REVISAR: falta proveedor o propietario",IF(AND(OR($G105="Alquiler",$G105="Préstamo"),$Q105&gt;0,$N105=""),"REVISAR: falta fecha prevista",IF(AND($O105&lt;&gt;"",$O105&gt;$F105),"REVISAR: devolución superior a cantidad",IF(AND($P105&lt;&gt;"",$M105&lt;&gt;"",$P105&lt;$M105),"REVISAR: fechas incoherentes",IF(AND($P105&lt;&gt;"",$Q105&gt;0),"REVISAR: fecha final con unidades pendientes","Correcto"))))))))</f>
        <v/>
      </c>
    </row>
    <row r="106">
      <c r="A106" s="3" t="n"/>
      <c r="B106" s="21" t="n"/>
      <c r="C106" s="3" t="n"/>
      <c r="D106" s="3" t="n"/>
      <c r="E106" s="21" t="n"/>
      <c r="F106" s="22" t="n"/>
      <c r="G106" s="3" t="n"/>
      <c r="H106" s="21" t="n"/>
      <c r="I106" s="3" t="n"/>
      <c r="J106" s="21" t="n"/>
      <c r="K106" s="3" t="n"/>
      <c r="L106" s="3" t="n"/>
      <c r="M106" s="40" t="n"/>
      <c r="N106" s="40" t="n"/>
      <c r="O106" s="22" t="n"/>
      <c r="P106" s="40" t="n"/>
      <c r="Q106" s="24">
        <f>IF($A106="","",IF(OR($G106="Alquiler",$G106="Préstamo"),MAX($F106-IF($O106="",0,$O106),0),0))</f>
        <v/>
      </c>
      <c r="R106" s="25">
        <f>IF($A106="","",IF(NOT(OR($G106="Alquiler",$G106="Préstamo")),"No procede",IF($Q106=0,"Devuelto",IF(AND($O106&lt;&gt;"",$O106&gt;0),"Devolución parcial",IF($M106="","Pendiente de salida",IF($N106="","Sin fecha prevista",IF($N106&lt;Resumen!$E$3,"Vencido",IF($N106&lt;=Resumen!$E$3+Resumen!$H$3,"Próximo vencimiento","En uso"))))))))</f>
        <v/>
      </c>
      <c r="S106" s="41">
        <f>IF(OR($A106="",$Q106=0,$N106=""),"",$N106-Resumen!$E$3)</f>
        <v/>
      </c>
      <c r="T106" s="27">
        <f>IF($A106="","",IF(OR($B106="",$C106="",$D106="",$F106="",$G106="",$I106="",$J106="",$K106="",$L106=""),"REVISAR: faltan datos obligatorios",IF(COUNTIF($A$8:$A$207,$A106)&gt;1,"REVISAR: ID duplicado",IF(AND(OR($G106="Alquiler",$G106="Préstamo"),$H106=""),"REVISAR: falta proveedor o propietario",IF(AND(OR($G106="Alquiler",$G106="Préstamo"),$Q106&gt;0,$N106=""),"REVISAR: falta fecha prevista",IF(AND($O106&lt;&gt;"",$O106&gt;$F106),"REVISAR: devolución superior a cantidad",IF(AND($P106&lt;&gt;"",$M106&lt;&gt;"",$P106&lt;$M106),"REVISAR: fechas incoherentes",IF(AND($P106&lt;&gt;"",$Q106&gt;0),"REVISAR: fecha final con unidades pendientes","Correcto"))))))))</f>
        <v/>
      </c>
    </row>
    <row r="107">
      <c r="A107" s="3" t="n"/>
      <c r="B107" s="21" t="n"/>
      <c r="C107" s="3" t="n"/>
      <c r="D107" s="3" t="n"/>
      <c r="E107" s="21" t="n"/>
      <c r="F107" s="22" t="n"/>
      <c r="G107" s="3" t="n"/>
      <c r="H107" s="21" t="n"/>
      <c r="I107" s="3" t="n"/>
      <c r="J107" s="21" t="n"/>
      <c r="K107" s="3" t="n"/>
      <c r="L107" s="3" t="n"/>
      <c r="M107" s="40" t="n"/>
      <c r="N107" s="40" t="n"/>
      <c r="O107" s="22" t="n"/>
      <c r="P107" s="40" t="n"/>
      <c r="Q107" s="24">
        <f>IF($A107="","",IF(OR($G107="Alquiler",$G107="Préstamo"),MAX($F107-IF($O107="",0,$O107),0),0))</f>
        <v/>
      </c>
      <c r="R107" s="25">
        <f>IF($A107="","",IF(NOT(OR($G107="Alquiler",$G107="Préstamo")),"No procede",IF($Q107=0,"Devuelto",IF(AND($O107&lt;&gt;"",$O107&gt;0),"Devolución parcial",IF($M107="","Pendiente de salida",IF($N107="","Sin fecha prevista",IF($N107&lt;Resumen!$E$3,"Vencido",IF($N107&lt;=Resumen!$E$3+Resumen!$H$3,"Próximo vencimiento","En uso"))))))))</f>
        <v/>
      </c>
      <c r="S107" s="41">
        <f>IF(OR($A107="",$Q107=0,$N107=""),"",$N107-Resumen!$E$3)</f>
        <v/>
      </c>
      <c r="T107" s="27">
        <f>IF($A107="","",IF(OR($B107="",$C107="",$D107="",$F107="",$G107="",$I107="",$J107="",$K107="",$L107=""),"REVISAR: faltan datos obligatorios",IF(COUNTIF($A$8:$A$207,$A107)&gt;1,"REVISAR: ID duplicado",IF(AND(OR($G107="Alquiler",$G107="Préstamo"),$H107=""),"REVISAR: falta proveedor o propietario",IF(AND(OR($G107="Alquiler",$G107="Préstamo"),$Q107&gt;0,$N107=""),"REVISAR: falta fecha prevista",IF(AND($O107&lt;&gt;"",$O107&gt;$F107),"REVISAR: devolución superior a cantidad",IF(AND($P107&lt;&gt;"",$M107&lt;&gt;"",$P107&lt;$M107),"REVISAR: fechas incoherentes",IF(AND($P107&lt;&gt;"",$Q107&gt;0),"REVISAR: fecha final con unidades pendientes","Correcto"))))))))</f>
        <v/>
      </c>
    </row>
    <row r="108">
      <c r="A108" s="3" t="n"/>
      <c r="B108" s="21" t="n"/>
      <c r="C108" s="3" t="n"/>
      <c r="D108" s="3" t="n"/>
      <c r="E108" s="21" t="n"/>
      <c r="F108" s="22" t="n"/>
      <c r="G108" s="3" t="n"/>
      <c r="H108" s="21" t="n"/>
      <c r="I108" s="3" t="n"/>
      <c r="J108" s="21" t="n"/>
      <c r="K108" s="3" t="n"/>
      <c r="L108" s="3" t="n"/>
      <c r="M108" s="40" t="n"/>
      <c r="N108" s="40" t="n"/>
      <c r="O108" s="22" t="n"/>
      <c r="P108" s="40" t="n"/>
      <c r="Q108" s="24">
        <f>IF($A108="","",IF(OR($G108="Alquiler",$G108="Préstamo"),MAX($F108-IF($O108="",0,$O108),0),0))</f>
        <v/>
      </c>
      <c r="R108" s="25">
        <f>IF($A108="","",IF(NOT(OR($G108="Alquiler",$G108="Préstamo")),"No procede",IF($Q108=0,"Devuelto",IF(AND($O108&lt;&gt;"",$O108&gt;0),"Devolución parcial",IF($M108="","Pendiente de salida",IF($N108="","Sin fecha prevista",IF($N108&lt;Resumen!$E$3,"Vencido",IF($N108&lt;=Resumen!$E$3+Resumen!$H$3,"Próximo vencimiento","En uso"))))))))</f>
        <v/>
      </c>
      <c r="S108" s="41">
        <f>IF(OR($A108="",$Q108=0,$N108=""),"",$N108-Resumen!$E$3)</f>
        <v/>
      </c>
      <c r="T108" s="27">
        <f>IF($A108="","",IF(OR($B108="",$C108="",$D108="",$F108="",$G108="",$I108="",$J108="",$K108="",$L108=""),"REVISAR: faltan datos obligatorios",IF(COUNTIF($A$8:$A$207,$A108)&gt;1,"REVISAR: ID duplicado",IF(AND(OR($G108="Alquiler",$G108="Préstamo"),$H108=""),"REVISAR: falta proveedor o propietario",IF(AND(OR($G108="Alquiler",$G108="Préstamo"),$Q108&gt;0,$N108=""),"REVISAR: falta fecha prevista",IF(AND($O108&lt;&gt;"",$O108&gt;$F108),"REVISAR: devolución superior a cantidad",IF(AND($P108&lt;&gt;"",$M108&lt;&gt;"",$P108&lt;$M108),"REVISAR: fechas incoherentes",IF(AND($P108&lt;&gt;"",$Q108&gt;0),"REVISAR: fecha final con unidades pendientes","Correcto"))))))))</f>
        <v/>
      </c>
    </row>
    <row r="109">
      <c r="A109" s="3" t="n"/>
      <c r="B109" s="21" t="n"/>
      <c r="C109" s="3" t="n"/>
      <c r="D109" s="3" t="n"/>
      <c r="E109" s="21" t="n"/>
      <c r="F109" s="22" t="n"/>
      <c r="G109" s="3" t="n"/>
      <c r="H109" s="21" t="n"/>
      <c r="I109" s="3" t="n"/>
      <c r="J109" s="21" t="n"/>
      <c r="K109" s="3" t="n"/>
      <c r="L109" s="3" t="n"/>
      <c r="M109" s="40" t="n"/>
      <c r="N109" s="40" t="n"/>
      <c r="O109" s="22" t="n"/>
      <c r="P109" s="40" t="n"/>
      <c r="Q109" s="24">
        <f>IF($A109="","",IF(OR($G109="Alquiler",$G109="Préstamo"),MAX($F109-IF($O109="",0,$O109),0),0))</f>
        <v/>
      </c>
      <c r="R109" s="25">
        <f>IF($A109="","",IF(NOT(OR($G109="Alquiler",$G109="Préstamo")),"No procede",IF($Q109=0,"Devuelto",IF(AND($O109&lt;&gt;"",$O109&gt;0),"Devolución parcial",IF($M109="","Pendiente de salida",IF($N109="","Sin fecha prevista",IF($N109&lt;Resumen!$E$3,"Vencido",IF($N109&lt;=Resumen!$E$3+Resumen!$H$3,"Próximo vencimiento","En uso"))))))))</f>
        <v/>
      </c>
      <c r="S109" s="41">
        <f>IF(OR($A109="",$Q109=0,$N109=""),"",$N109-Resumen!$E$3)</f>
        <v/>
      </c>
      <c r="T109" s="27">
        <f>IF($A109="","",IF(OR($B109="",$C109="",$D109="",$F109="",$G109="",$I109="",$J109="",$K109="",$L109=""),"REVISAR: faltan datos obligatorios",IF(COUNTIF($A$8:$A$207,$A109)&gt;1,"REVISAR: ID duplicado",IF(AND(OR($G109="Alquiler",$G109="Préstamo"),$H109=""),"REVISAR: falta proveedor o propietario",IF(AND(OR($G109="Alquiler",$G109="Préstamo"),$Q109&gt;0,$N109=""),"REVISAR: falta fecha prevista",IF(AND($O109&lt;&gt;"",$O109&gt;$F109),"REVISAR: devolución superior a cantidad",IF(AND($P109&lt;&gt;"",$M109&lt;&gt;"",$P109&lt;$M109),"REVISAR: fechas incoherentes",IF(AND($P109&lt;&gt;"",$Q109&gt;0),"REVISAR: fecha final con unidades pendientes","Correcto"))))))))</f>
        <v/>
      </c>
    </row>
    <row r="110">
      <c r="A110" s="3" t="n"/>
      <c r="B110" s="21" t="n"/>
      <c r="C110" s="3" t="n"/>
      <c r="D110" s="3" t="n"/>
      <c r="E110" s="21" t="n"/>
      <c r="F110" s="22" t="n"/>
      <c r="G110" s="3" t="n"/>
      <c r="H110" s="21" t="n"/>
      <c r="I110" s="3" t="n"/>
      <c r="J110" s="21" t="n"/>
      <c r="K110" s="3" t="n"/>
      <c r="L110" s="3" t="n"/>
      <c r="M110" s="40" t="n"/>
      <c r="N110" s="40" t="n"/>
      <c r="O110" s="22" t="n"/>
      <c r="P110" s="40" t="n"/>
      <c r="Q110" s="24">
        <f>IF($A110="","",IF(OR($G110="Alquiler",$G110="Préstamo"),MAX($F110-IF($O110="",0,$O110),0),0))</f>
        <v/>
      </c>
      <c r="R110" s="25">
        <f>IF($A110="","",IF(NOT(OR($G110="Alquiler",$G110="Préstamo")),"No procede",IF($Q110=0,"Devuelto",IF(AND($O110&lt;&gt;"",$O110&gt;0),"Devolución parcial",IF($M110="","Pendiente de salida",IF($N110="","Sin fecha prevista",IF($N110&lt;Resumen!$E$3,"Vencido",IF($N110&lt;=Resumen!$E$3+Resumen!$H$3,"Próximo vencimiento","En uso"))))))))</f>
        <v/>
      </c>
      <c r="S110" s="41">
        <f>IF(OR($A110="",$Q110=0,$N110=""),"",$N110-Resumen!$E$3)</f>
        <v/>
      </c>
      <c r="T110" s="27">
        <f>IF($A110="","",IF(OR($B110="",$C110="",$D110="",$F110="",$G110="",$I110="",$J110="",$K110="",$L110=""),"REVISAR: faltan datos obligatorios",IF(COUNTIF($A$8:$A$207,$A110)&gt;1,"REVISAR: ID duplicado",IF(AND(OR($G110="Alquiler",$G110="Préstamo"),$H110=""),"REVISAR: falta proveedor o propietario",IF(AND(OR($G110="Alquiler",$G110="Préstamo"),$Q110&gt;0,$N110=""),"REVISAR: falta fecha prevista",IF(AND($O110&lt;&gt;"",$O110&gt;$F110),"REVISAR: devolución superior a cantidad",IF(AND($P110&lt;&gt;"",$M110&lt;&gt;"",$P110&lt;$M110),"REVISAR: fechas incoherentes",IF(AND($P110&lt;&gt;"",$Q110&gt;0),"REVISAR: fecha final con unidades pendientes","Correcto"))))))))</f>
        <v/>
      </c>
    </row>
    <row r="111">
      <c r="A111" s="3" t="n"/>
      <c r="B111" s="21" t="n"/>
      <c r="C111" s="3" t="n"/>
      <c r="D111" s="3" t="n"/>
      <c r="E111" s="21" t="n"/>
      <c r="F111" s="22" t="n"/>
      <c r="G111" s="3" t="n"/>
      <c r="H111" s="21" t="n"/>
      <c r="I111" s="3" t="n"/>
      <c r="J111" s="21" t="n"/>
      <c r="K111" s="3" t="n"/>
      <c r="L111" s="3" t="n"/>
      <c r="M111" s="40" t="n"/>
      <c r="N111" s="40" t="n"/>
      <c r="O111" s="22" t="n"/>
      <c r="P111" s="40" t="n"/>
      <c r="Q111" s="24">
        <f>IF($A111="","",IF(OR($G111="Alquiler",$G111="Préstamo"),MAX($F111-IF($O111="",0,$O111),0),0))</f>
        <v/>
      </c>
      <c r="R111" s="25">
        <f>IF($A111="","",IF(NOT(OR($G111="Alquiler",$G111="Préstamo")),"No procede",IF($Q111=0,"Devuelto",IF(AND($O111&lt;&gt;"",$O111&gt;0),"Devolución parcial",IF($M111="","Pendiente de salida",IF($N111="","Sin fecha prevista",IF($N111&lt;Resumen!$E$3,"Vencido",IF($N111&lt;=Resumen!$E$3+Resumen!$H$3,"Próximo vencimiento","En uso"))))))))</f>
        <v/>
      </c>
      <c r="S111" s="41">
        <f>IF(OR($A111="",$Q111=0,$N111=""),"",$N111-Resumen!$E$3)</f>
        <v/>
      </c>
      <c r="T111" s="27">
        <f>IF($A111="","",IF(OR($B111="",$C111="",$D111="",$F111="",$G111="",$I111="",$J111="",$K111="",$L111=""),"REVISAR: faltan datos obligatorios",IF(COUNTIF($A$8:$A$207,$A111)&gt;1,"REVISAR: ID duplicado",IF(AND(OR($G111="Alquiler",$G111="Préstamo"),$H111=""),"REVISAR: falta proveedor o propietario",IF(AND(OR($G111="Alquiler",$G111="Préstamo"),$Q111&gt;0,$N111=""),"REVISAR: falta fecha prevista",IF(AND($O111&lt;&gt;"",$O111&gt;$F111),"REVISAR: devolución superior a cantidad",IF(AND($P111&lt;&gt;"",$M111&lt;&gt;"",$P111&lt;$M111),"REVISAR: fechas incoherentes",IF(AND($P111&lt;&gt;"",$Q111&gt;0),"REVISAR: fecha final con unidades pendientes","Correcto"))))))))</f>
        <v/>
      </c>
    </row>
    <row r="112">
      <c r="A112" s="3" t="n"/>
      <c r="B112" s="21" t="n"/>
      <c r="C112" s="3" t="n"/>
      <c r="D112" s="3" t="n"/>
      <c r="E112" s="21" t="n"/>
      <c r="F112" s="22" t="n"/>
      <c r="G112" s="3" t="n"/>
      <c r="H112" s="21" t="n"/>
      <c r="I112" s="3" t="n"/>
      <c r="J112" s="21" t="n"/>
      <c r="K112" s="3" t="n"/>
      <c r="L112" s="3" t="n"/>
      <c r="M112" s="40" t="n"/>
      <c r="N112" s="40" t="n"/>
      <c r="O112" s="22" t="n"/>
      <c r="P112" s="40" t="n"/>
      <c r="Q112" s="24">
        <f>IF($A112="","",IF(OR($G112="Alquiler",$G112="Préstamo"),MAX($F112-IF($O112="",0,$O112),0),0))</f>
        <v/>
      </c>
      <c r="R112" s="25">
        <f>IF($A112="","",IF(NOT(OR($G112="Alquiler",$G112="Préstamo")),"No procede",IF($Q112=0,"Devuelto",IF(AND($O112&lt;&gt;"",$O112&gt;0),"Devolución parcial",IF($M112="","Pendiente de salida",IF($N112="","Sin fecha prevista",IF($N112&lt;Resumen!$E$3,"Vencido",IF($N112&lt;=Resumen!$E$3+Resumen!$H$3,"Próximo vencimiento","En uso"))))))))</f>
        <v/>
      </c>
      <c r="S112" s="41">
        <f>IF(OR($A112="",$Q112=0,$N112=""),"",$N112-Resumen!$E$3)</f>
        <v/>
      </c>
      <c r="T112" s="27">
        <f>IF($A112="","",IF(OR($B112="",$C112="",$D112="",$F112="",$G112="",$I112="",$J112="",$K112="",$L112=""),"REVISAR: faltan datos obligatorios",IF(COUNTIF($A$8:$A$207,$A112)&gt;1,"REVISAR: ID duplicado",IF(AND(OR($G112="Alquiler",$G112="Préstamo"),$H112=""),"REVISAR: falta proveedor o propietario",IF(AND(OR($G112="Alquiler",$G112="Préstamo"),$Q112&gt;0,$N112=""),"REVISAR: falta fecha prevista",IF(AND($O112&lt;&gt;"",$O112&gt;$F112),"REVISAR: devolución superior a cantidad",IF(AND($P112&lt;&gt;"",$M112&lt;&gt;"",$P112&lt;$M112),"REVISAR: fechas incoherentes",IF(AND($P112&lt;&gt;"",$Q112&gt;0),"REVISAR: fecha final con unidades pendientes","Correcto"))))))))</f>
        <v/>
      </c>
    </row>
    <row r="113">
      <c r="A113" s="3" t="n"/>
      <c r="B113" s="21" t="n"/>
      <c r="C113" s="3" t="n"/>
      <c r="D113" s="3" t="n"/>
      <c r="E113" s="21" t="n"/>
      <c r="F113" s="22" t="n"/>
      <c r="G113" s="3" t="n"/>
      <c r="H113" s="21" t="n"/>
      <c r="I113" s="3" t="n"/>
      <c r="J113" s="21" t="n"/>
      <c r="K113" s="3" t="n"/>
      <c r="L113" s="3" t="n"/>
      <c r="M113" s="40" t="n"/>
      <c r="N113" s="40" t="n"/>
      <c r="O113" s="22" t="n"/>
      <c r="P113" s="40" t="n"/>
      <c r="Q113" s="24">
        <f>IF($A113="","",IF(OR($G113="Alquiler",$G113="Préstamo"),MAX($F113-IF($O113="",0,$O113),0),0))</f>
        <v/>
      </c>
      <c r="R113" s="25">
        <f>IF($A113="","",IF(NOT(OR($G113="Alquiler",$G113="Préstamo")),"No procede",IF($Q113=0,"Devuelto",IF(AND($O113&lt;&gt;"",$O113&gt;0),"Devolución parcial",IF($M113="","Pendiente de salida",IF($N113="","Sin fecha prevista",IF($N113&lt;Resumen!$E$3,"Vencido",IF($N113&lt;=Resumen!$E$3+Resumen!$H$3,"Próximo vencimiento","En uso"))))))))</f>
        <v/>
      </c>
      <c r="S113" s="41">
        <f>IF(OR($A113="",$Q113=0,$N113=""),"",$N113-Resumen!$E$3)</f>
        <v/>
      </c>
      <c r="T113" s="27">
        <f>IF($A113="","",IF(OR($B113="",$C113="",$D113="",$F113="",$G113="",$I113="",$J113="",$K113="",$L113=""),"REVISAR: faltan datos obligatorios",IF(COUNTIF($A$8:$A$207,$A113)&gt;1,"REVISAR: ID duplicado",IF(AND(OR($G113="Alquiler",$G113="Préstamo"),$H113=""),"REVISAR: falta proveedor o propietario",IF(AND(OR($G113="Alquiler",$G113="Préstamo"),$Q113&gt;0,$N113=""),"REVISAR: falta fecha prevista",IF(AND($O113&lt;&gt;"",$O113&gt;$F113),"REVISAR: devolución superior a cantidad",IF(AND($P113&lt;&gt;"",$M113&lt;&gt;"",$P113&lt;$M113),"REVISAR: fechas incoherentes",IF(AND($P113&lt;&gt;"",$Q113&gt;0),"REVISAR: fecha final con unidades pendientes","Correcto"))))))))</f>
        <v/>
      </c>
    </row>
    <row r="114">
      <c r="A114" s="3" t="n"/>
      <c r="B114" s="21" t="n"/>
      <c r="C114" s="3" t="n"/>
      <c r="D114" s="3" t="n"/>
      <c r="E114" s="21" t="n"/>
      <c r="F114" s="22" t="n"/>
      <c r="G114" s="3" t="n"/>
      <c r="H114" s="21" t="n"/>
      <c r="I114" s="3" t="n"/>
      <c r="J114" s="21" t="n"/>
      <c r="K114" s="3" t="n"/>
      <c r="L114" s="3" t="n"/>
      <c r="M114" s="40" t="n"/>
      <c r="N114" s="40" t="n"/>
      <c r="O114" s="22" t="n"/>
      <c r="P114" s="40" t="n"/>
      <c r="Q114" s="24">
        <f>IF($A114="","",IF(OR($G114="Alquiler",$G114="Préstamo"),MAX($F114-IF($O114="",0,$O114),0),0))</f>
        <v/>
      </c>
      <c r="R114" s="25">
        <f>IF($A114="","",IF(NOT(OR($G114="Alquiler",$G114="Préstamo")),"No procede",IF($Q114=0,"Devuelto",IF(AND($O114&lt;&gt;"",$O114&gt;0),"Devolución parcial",IF($M114="","Pendiente de salida",IF($N114="","Sin fecha prevista",IF($N114&lt;Resumen!$E$3,"Vencido",IF($N114&lt;=Resumen!$E$3+Resumen!$H$3,"Próximo vencimiento","En uso"))))))))</f>
        <v/>
      </c>
      <c r="S114" s="41">
        <f>IF(OR($A114="",$Q114=0,$N114=""),"",$N114-Resumen!$E$3)</f>
        <v/>
      </c>
      <c r="T114" s="27">
        <f>IF($A114="","",IF(OR($B114="",$C114="",$D114="",$F114="",$G114="",$I114="",$J114="",$K114="",$L114=""),"REVISAR: faltan datos obligatorios",IF(COUNTIF($A$8:$A$207,$A114)&gt;1,"REVISAR: ID duplicado",IF(AND(OR($G114="Alquiler",$G114="Préstamo"),$H114=""),"REVISAR: falta proveedor o propietario",IF(AND(OR($G114="Alquiler",$G114="Préstamo"),$Q114&gt;0,$N114=""),"REVISAR: falta fecha prevista",IF(AND($O114&lt;&gt;"",$O114&gt;$F114),"REVISAR: devolución superior a cantidad",IF(AND($P114&lt;&gt;"",$M114&lt;&gt;"",$P114&lt;$M114),"REVISAR: fechas incoherentes",IF(AND($P114&lt;&gt;"",$Q114&gt;0),"REVISAR: fecha final con unidades pendientes","Correcto"))))))))</f>
        <v/>
      </c>
    </row>
    <row r="115">
      <c r="A115" s="3" t="n"/>
      <c r="B115" s="21" t="n"/>
      <c r="C115" s="3" t="n"/>
      <c r="D115" s="3" t="n"/>
      <c r="E115" s="21" t="n"/>
      <c r="F115" s="22" t="n"/>
      <c r="G115" s="3" t="n"/>
      <c r="H115" s="21" t="n"/>
      <c r="I115" s="3" t="n"/>
      <c r="J115" s="21" t="n"/>
      <c r="K115" s="3" t="n"/>
      <c r="L115" s="3" t="n"/>
      <c r="M115" s="40" t="n"/>
      <c r="N115" s="40" t="n"/>
      <c r="O115" s="22" t="n"/>
      <c r="P115" s="40" t="n"/>
      <c r="Q115" s="24">
        <f>IF($A115="","",IF(OR($G115="Alquiler",$G115="Préstamo"),MAX($F115-IF($O115="",0,$O115),0),0))</f>
        <v/>
      </c>
      <c r="R115" s="25">
        <f>IF($A115="","",IF(NOT(OR($G115="Alquiler",$G115="Préstamo")),"No procede",IF($Q115=0,"Devuelto",IF(AND($O115&lt;&gt;"",$O115&gt;0),"Devolución parcial",IF($M115="","Pendiente de salida",IF($N115="","Sin fecha prevista",IF($N115&lt;Resumen!$E$3,"Vencido",IF($N115&lt;=Resumen!$E$3+Resumen!$H$3,"Próximo vencimiento","En uso"))))))))</f>
        <v/>
      </c>
      <c r="S115" s="41">
        <f>IF(OR($A115="",$Q115=0,$N115=""),"",$N115-Resumen!$E$3)</f>
        <v/>
      </c>
      <c r="T115" s="27">
        <f>IF($A115="","",IF(OR($B115="",$C115="",$D115="",$F115="",$G115="",$I115="",$J115="",$K115="",$L115=""),"REVISAR: faltan datos obligatorios",IF(COUNTIF($A$8:$A$207,$A115)&gt;1,"REVISAR: ID duplicado",IF(AND(OR($G115="Alquiler",$G115="Préstamo"),$H115=""),"REVISAR: falta proveedor o propietario",IF(AND(OR($G115="Alquiler",$G115="Préstamo"),$Q115&gt;0,$N115=""),"REVISAR: falta fecha prevista",IF(AND($O115&lt;&gt;"",$O115&gt;$F115),"REVISAR: devolución superior a cantidad",IF(AND($P115&lt;&gt;"",$M115&lt;&gt;"",$P115&lt;$M115),"REVISAR: fechas incoherentes",IF(AND($P115&lt;&gt;"",$Q115&gt;0),"REVISAR: fecha final con unidades pendientes","Correcto"))))))))</f>
        <v/>
      </c>
    </row>
    <row r="116">
      <c r="A116" s="3" t="n"/>
      <c r="B116" s="21" t="n"/>
      <c r="C116" s="3" t="n"/>
      <c r="D116" s="3" t="n"/>
      <c r="E116" s="21" t="n"/>
      <c r="F116" s="22" t="n"/>
      <c r="G116" s="3" t="n"/>
      <c r="H116" s="21" t="n"/>
      <c r="I116" s="3" t="n"/>
      <c r="J116" s="21" t="n"/>
      <c r="K116" s="3" t="n"/>
      <c r="L116" s="3" t="n"/>
      <c r="M116" s="40" t="n"/>
      <c r="N116" s="40" t="n"/>
      <c r="O116" s="22" t="n"/>
      <c r="P116" s="40" t="n"/>
      <c r="Q116" s="24">
        <f>IF($A116="","",IF(OR($G116="Alquiler",$G116="Préstamo"),MAX($F116-IF($O116="",0,$O116),0),0))</f>
        <v/>
      </c>
      <c r="R116" s="25">
        <f>IF($A116="","",IF(NOT(OR($G116="Alquiler",$G116="Préstamo")),"No procede",IF($Q116=0,"Devuelto",IF(AND($O116&lt;&gt;"",$O116&gt;0),"Devolución parcial",IF($M116="","Pendiente de salida",IF($N116="","Sin fecha prevista",IF($N116&lt;Resumen!$E$3,"Vencido",IF($N116&lt;=Resumen!$E$3+Resumen!$H$3,"Próximo vencimiento","En uso"))))))))</f>
        <v/>
      </c>
      <c r="S116" s="41">
        <f>IF(OR($A116="",$Q116=0,$N116=""),"",$N116-Resumen!$E$3)</f>
        <v/>
      </c>
      <c r="T116" s="27">
        <f>IF($A116="","",IF(OR($B116="",$C116="",$D116="",$F116="",$G116="",$I116="",$J116="",$K116="",$L116=""),"REVISAR: faltan datos obligatorios",IF(COUNTIF($A$8:$A$207,$A116)&gt;1,"REVISAR: ID duplicado",IF(AND(OR($G116="Alquiler",$G116="Préstamo"),$H116=""),"REVISAR: falta proveedor o propietario",IF(AND(OR($G116="Alquiler",$G116="Préstamo"),$Q116&gt;0,$N116=""),"REVISAR: falta fecha prevista",IF(AND($O116&lt;&gt;"",$O116&gt;$F116),"REVISAR: devolución superior a cantidad",IF(AND($P116&lt;&gt;"",$M116&lt;&gt;"",$P116&lt;$M116),"REVISAR: fechas incoherentes",IF(AND($P116&lt;&gt;"",$Q116&gt;0),"REVISAR: fecha final con unidades pendientes","Correcto"))))))))</f>
        <v/>
      </c>
    </row>
    <row r="117">
      <c r="A117" s="3" t="n"/>
      <c r="B117" s="21" t="n"/>
      <c r="C117" s="3" t="n"/>
      <c r="D117" s="3" t="n"/>
      <c r="E117" s="21" t="n"/>
      <c r="F117" s="22" t="n"/>
      <c r="G117" s="3" t="n"/>
      <c r="H117" s="21" t="n"/>
      <c r="I117" s="3" t="n"/>
      <c r="J117" s="21" t="n"/>
      <c r="K117" s="3" t="n"/>
      <c r="L117" s="3" t="n"/>
      <c r="M117" s="40" t="n"/>
      <c r="N117" s="40" t="n"/>
      <c r="O117" s="22" t="n"/>
      <c r="P117" s="40" t="n"/>
      <c r="Q117" s="24">
        <f>IF($A117="","",IF(OR($G117="Alquiler",$G117="Préstamo"),MAX($F117-IF($O117="",0,$O117),0),0))</f>
        <v/>
      </c>
      <c r="R117" s="25">
        <f>IF($A117="","",IF(NOT(OR($G117="Alquiler",$G117="Préstamo")),"No procede",IF($Q117=0,"Devuelto",IF(AND($O117&lt;&gt;"",$O117&gt;0),"Devolución parcial",IF($M117="","Pendiente de salida",IF($N117="","Sin fecha prevista",IF($N117&lt;Resumen!$E$3,"Vencido",IF($N117&lt;=Resumen!$E$3+Resumen!$H$3,"Próximo vencimiento","En uso"))))))))</f>
        <v/>
      </c>
      <c r="S117" s="41">
        <f>IF(OR($A117="",$Q117=0,$N117=""),"",$N117-Resumen!$E$3)</f>
        <v/>
      </c>
      <c r="T117" s="27">
        <f>IF($A117="","",IF(OR($B117="",$C117="",$D117="",$F117="",$G117="",$I117="",$J117="",$K117="",$L117=""),"REVISAR: faltan datos obligatorios",IF(COUNTIF($A$8:$A$207,$A117)&gt;1,"REVISAR: ID duplicado",IF(AND(OR($G117="Alquiler",$G117="Préstamo"),$H117=""),"REVISAR: falta proveedor o propietario",IF(AND(OR($G117="Alquiler",$G117="Préstamo"),$Q117&gt;0,$N117=""),"REVISAR: falta fecha prevista",IF(AND($O117&lt;&gt;"",$O117&gt;$F117),"REVISAR: devolución superior a cantidad",IF(AND($P117&lt;&gt;"",$M117&lt;&gt;"",$P117&lt;$M117),"REVISAR: fechas incoherentes",IF(AND($P117&lt;&gt;"",$Q117&gt;0),"REVISAR: fecha final con unidades pendientes","Correcto"))))))))</f>
        <v/>
      </c>
    </row>
    <row r="118">
      <c r="A118" s="3" t="n"/>
      <c r="B118" s="21" t="n"/>
      <c r="C118" s="3" t="n"/>
      <c r="D118" s="3" t="n"/>
      <c r="E118" s="21" t="n"/>
      <c r="F118" s="22" t="n"/>
      <c r="G118" s="3" t="n"/>
      <c r="H118" s="21" t="n"/>
      <c r="I118" s="3" t="n"/>
      <c r="J118" s="21" t="n"/>
      <c r="K118" s="3" t="n"/>
      <c r="L118" s="3" t="n"/>
      <c r="M118" s="40" t="n"/>
      <c r="N118" s="40" t="n"/>
      <c r="O118" s="22" t="n"/>
      <c r="P118" s="40" t="n"/>
      <c r="Q118" s="24">
        <f>IF($A118="","",IF(OR($G118="Alquiler",$G118="Préstamo"),MAX($F118-IF($O118="",0,$O118),0),0))</f>
        <v/>
      </c>
      <c r="R118" s="25">
        <f>IF($A118="","",IF(NOT(OR($G118="Alquiler",$G118="Préstamo")),"No procede",IF($Q118=0,"Devuelto",IF(AND($O118&lt;&gt;"",$O118&gt;0),"Devolución parcial",IF($M118="","Pendiente de salida",IF($N118="","Sin fecha prevista",IF($N118&lt;Resumen!$E$3,"Vencido",IF($N118&lt;=Resumen!$E$3+Resumen!$H$3,"Próximo vencimiento","En uso"))))))))</f>
        <v/>
      </c>
      <c r="S118" s="41">
        <f>IF(OR($A118="",$Q118=0,$N118=""),"",$N118-Resumen!$E$3)</f>
        <v/>
      </c>
      <c r="T118" s="27">
        <f>IF($A118="","",IF(OR($B118="",$C118="",$D118="",$F118="",$G118="",$I118="",$J118="",$K118="",$L118=""),"REVISAR: faltan datos obligatorios",IF(COUNTIF($A$8:$A$207,$A118)&gt;1,"REVISAR: ID duplicado",IF(AND(OR($G118="Alquiler",$G118="Préstamo"),$H118=""),"REVISAR: falta proveedor o propietario",IF(AND(OR($G118="Alquiler",$G118="Préstamo"),$Q118&gt;0,$N118=""),"REVISAR: falta fecha prevista",IF(AND($O118&lt;&gt;"",$O118&gt;$F118),"REVISAR: devolución superior a cantidad",IF(AND($P118&lt;&gt;"",$M118&lt;&gt;"",$P118&lt;$M118),"REVISAR: fechas incoherentes",IF(AND($P118&lt;&gt;"",$Q118&gt;0),"REVISAR: fecha final con unidades pendientes","Correcto"))))))))</f>
        <v/>
      </c>
    </row>
    <row r="119">
      <c r="A119" s="3" t="n"/>
      <c r="B119" s="21" t="n"/>
      <c r="C119" s="3" t="n"/>
      <c r="D119" s="3" t="n"/>
      <c r="E119" s="21" t="n"/>
      <c r="F119" s="22" t="n"/>
      <c r="G119" s="3" t="n"/>
      <c r="H119" s="21" t="n"/>
      <c r="I119" s="3" t="n"/>
      <c r="J119" s="21" t="n"/>
      <c r="K119" s="3" t="n"/>
      <c r="L119" s="3" t="n"/>
      <c r="M119" s="40" t="n"/>
      <c r="N119" s="40" t="n"/>
      <c r="O119" s="22" t="n"/>
      <c r="P119" s="40" t="n"/>
      <c r="Q119" s="24">
        <f>IF($A119="","",IF(OR($G119="Alquiler",$G119="Préstamo"),MAX($F119-IF($O119="",0,$O119),0),0))</f>
        <v/>
      </c>
      <c r="R119" s="25">
        <f>IF($A119="","",IF(NOT(OR($G119="Alquiler",$G119="Préstamo")),"No procede",IF($Q119=0,"Devuelto",IF(AND($O119&lt;&gt;"",$O119&gt;0),"Devolución parcial",IF($M119="","Pendiente de salida",IF($N119="","Sin fecha prevista",IF($N119&lt;Resumen!$E$3,"Vencido",IF($N119&lt;=Resumen!$E$3+Resumen!$H$3,"Próximo vencimiento","En uso"))))))))</f>
        <v/>
      </c>
      <c r="S119" s="41">
        <f>IF(OR($A119="",$Q119=0,$N119=""),"",$N119-Resumen!$E$3)</f>
        <v/>
      </c>
      <c r="T119" s="27">
        <f>IF($A119="","",IF(OR($B119="",$C119="",$D119="",$F119="",$G119="",$I119="",$J119="",$K119="",$L119=""),"REVISAR: faltan datos obligatorios",IF(COUNTIF($A$8:$A$207,$A119)&gt;1,"REVISAR: ID duplicado",IF(AND(OR($G119="Alquiler",$G119="Préstamo"),$H119=""),"REVISAR: falta proveedor o propietario",IF(AND(OR($G119="Alquiler",$G119="Préstamo"),$Q119&gt;0,$N119=""),"REVISAR: falta fecha prevista",IF(AND($O119&lt;&gt;"",$O119&gt;$F119),"REVISAR: devolución superior a cantidad",IF(AND($P119&lt;&gt;"",$M119&lt;&gt;"",$P119&lt;$M119),"REVISAR: fechas incoherentes",IF(AND($P119&lt;&gt;"",$Q119&gt;0),"REVISAR: fecha final con unidades pendientes","Correcto"))))))))</f>
        <v/>
      </c>
    </row>
    <row r="120">
      <c r="A120" s="3" t="n"/>
      <c r="B120" s="21" t="n"/>
      <c r="C120" s="3" t="n"/>
      <c r="D120" s="3" t="n"/>
      <c r="E120" s="21" t="n"/>
      <c r="F120" s="22" t="n"/>
      <c r="G120" s="3" t="n"/>
      <c r="H120" s="21" t="n"/>
      <c r="I120" s="3" t="n"/>
      <c r="J120" s="21" t="n"/>
      <c r="K120" s="3" t="n"/>
      <c r="L120" s="3" t="n"/>
      <c r="M120" s="40" t="n"/>
      <c r="N120" s="40" t="n"/>
      <c r="O120" s="22" t="n"/>
      <c r="P120" s="40" t="n"/>
      <c r="Q120" s="24">
        <f>IF($A120="","",IF(OR($G120="Alquiler",$G120="Préstamo"),MAX($F120-IF($O120="",0,$O120),0),0))</f>
        <v/>
      </c>
      <c r="R120" s="25">
        <f>IF($A120="","",IF(NOT(OR($G120="Alquiler",$G120="Préstamo")),"No procede",IF($Q120=0,"Devuelto",IF(AND($O120&lt;&gt;"",$O120&gt;0),"Devolución parcial",IF($M120="","Pendiente de salida",IF($N120="","Sin fecha prevista",IF($N120&lt;Resumen!$E$3,"Vencido",IF($N120&lt;=Resumen!$E$3+Resumen!$H$3,"Próximo vencimiento","En uso"))))))))</f>
        <v/>
      </c>
      <c r="S120" s="41">
        <f>IF(OR($A120="",$Q120=0,$N120=""),"",$N120-Resumen!$E$3)</f>
        <v/>
      </c>
      <c r="T120" s="27">
        <f>IF($A120="","",IF(OR($B120="",$C120="",$D120="",$F120="",$G120="",$I120="",$J120="",$K120="",$L120=""),"REVISAR: faltan datos obligatorios",IF(COUNTIF($A$8:$A$207,$A120)&gt;1,"REVISAR: ID duplicado",IF(AND(OR($G120="Alquiler",$G120="Préstamo"),$H120=""),"REVISAR: falta proveedor o propietario",IF(AND(OR($G120="Alquiler",$G120="Préstamo"),$Q120&gt;0,$N120=""),"REVISAR: falta fecha prevista",IF(AND($O120&lt;&gt;"",$O120&gt;$F120),"REVISAR: devolución superior a cantidad",IF(AND($P120&lt;&gt;"",$M120&lt;&gt;"",$P120&lt;$M120),"REVISAR: fechas incoherentes",IF(AND($P120&lt;&gt;"",$Q120&gt;0),"REVISAR: fecha final con unidades pendientes","Correcto"))))))))</f>
        <v/>
      </c>
    </row>
    <row r="121">
      <c r="A121" s="3" t="n"/>
      <c r="B121" s="21" t="n"/>
      <c r="C121" s="3" t="n"/>
      <c r="D121" s="3" t="n"/>
      <c r="E121" s="21" t="n"/>
      <c r="F121" s="22" t="n"/>
      <c r="G121" s="3" t="n"/>
      <c r="H121" s="21" t="n"/>
      <c r="I121" s="3" t="n"/>
      <c r="J121" s="21" t="n"/>
      <c r="K121" s="3" t="n"/>
      <c r="L121" s="3" t="n"/>
      <c r="M121" s="40" t="n"/>
      <c r="N121" s="40" t="n"/>
      <c r="O121" s="22" t="n"/>
      <c r="P121" s="40" t="n"/>
      <c r="Q121" s="24">
        <f>IF($A121="","",IF(OR($G121="Alquiler",$G121="Préstamo"),MAX($F121-IF($O121="",0,$O121),0),0))</f>
        <v/>
      </c>
      <c r="R121" s="25">
        <f>IF($A121="","",IF(NOT(OR($G121="Alquiler",$G121="Préstamo")),"No procede",IF($Q121=0,"Devuelto",IF(AND($O121&lt;&gt;"",$O121&gt;0),"Devolución parcial",IF($M121="","Pendiente de salida",IF($N121="","Sin fecha prevista",IF($N121&lt;Resumen!$E$3,"Vencido",IF($N121&lt;=Resumen!$E$3+Resumen!$H$3,"Próximo vencimiento","En uso"))))))))</f>
        <v/>
      </c>
      <c r="S121" s="41">
        <f>IF(OR($A121="",$Q121=0,$N121=""),"",$N121-Resumen!$E$3)</f>
        <v/>
      </c>
      <c r="T121" s="27">
        <f>IF($A121="","",IF(OR($B121="",$C121="",$D121="",$F121="",$G121="",$I121="",$J121="",$K121="",$L121=""),"REVISAR: faltan datos obligatorios",IF(COUNTIF($A$8:$A$207,$A121)&gt;1,"REVISAR: ID duplicado",IF(AND(OR($G121="Alquiler",$G121="Préstamo"),$H121=""),"REVISAR: falta proveedor o propietario",IF(AND(OR($G121="Alquiler",$G121="Préstamo"),$Q121&gt;0,$N121=""),"REVISAR: falta fecha prevista",IF(AND($O121&lt;&gt;"",$O121&gt;$F121),"REVISAR: devolución superior a cantidad",IF(AND($P121&lt;&gt;"",$M121&lt;&gt;"",$P121&lt;$M121),"REVISAR: fechas incoherentes",IF(AND($P121&lt;&gt;"",$Q121&gt;0),"REVISAR: fecha final con unidades pendientes","Correcto"))))))))</f>
        <v/>
      </c>
    </row>
    <row r="122">
      <c r="A122" s="3" t="n"/>
      <c r="B122" s="21" t="n"/>
      <c r="C122" s="3" t="n"/>
      <c r="D122" s="3" t="n"/>
      <c r="E122" s="21" t="n"/>
      <c r="F122" s="22" t="n"/>
      <c r="G122" s="3" t="n"/>
      <c r="H122" s="21" t="n"/>
      <c r="I122" s="3" t="n"/>
      <c r="J122" s="21" t="n"/>
      <c r="K122" s="3" t="n"/>
      <c r="L122" s="3" t="n"/>
      <c r="M122" s="40" t="n"/>
      <c r="N122" s="40" t="n"/>
      <c r="O122" s="22" t="n"/>
      <c r="P122" s="40" t="n"/>
      <c r="Q122" s="24">
        <f>IF($A122="","",IF(OR($G122="Alquiler",$G122="Préstamo"),MAX($F122-IF($O122="",0,$O122),0),0))</f>
        <v/>
      </c>
      <c r="R122" s="25">
        <f>IF($A122="","",IF(NOT(OR($G122="Alquiler",$G122="Préstamo")),"No procede",IF($Q122=0,"Devuelto",IF(AND($O122&lt;&gt;"",$O122&gt;0),"Devolución parcial",IF($M122="","Pendiente de salida",IF($N122="","Sin fecha prevista",IF($N122&lt;Resumen!$E$3,"Vencido",IF($N122&lt;=Resumen!$E$3+Resumen!$H$3,"Próximo vencimiento","En uso"))))))))</f>
        <v/>
      </c>
      <c r="S122" s="41">
        <f>IF(OR($A122="",$Q122=0,$N122=""),"",$N122-Resumen!$E$3)</f>
        <v/>
      </c>
      <c r="T122" s="27">
        <f>IF($A122="","",IF(OR($B122="",$C122="",$D122="",$F122="",$G122="",$I122="",$J122="",$K122="",$L122=""),"REVISAR: faltan datos obligatorios",IF(COUNTIF($A$8:$A$207,$A122)&gt;1,"REVISAR: ID duplicado",IF(AND(OR($G122="Alquiler",$G122="Préstamo"),$H122=""),"REVISAR: falta proveedor o propietario",IF(AND(OR($G122="Alquiler",$G122="Préstamo"),$Q122&gt;0,$N122=""),"REVISAR: falta fecha prevista",IF(AND($O122&lt;&gt;"",$O122&gt;$F122),"REVISAR: devolución superior a cantidad",IF(AND($P122&lt;&gt;"",$M122&lt;&gt;"",$P122&lt;$M122),"REVISAR: fechas incoherentes",IF(AND($P122&lt;&gt;"",$Q122&gt;0),"REVISAR: fecha final con unidades pendientes","Correcto"))))))))</f>
        <v/>
      </c>
    </row>
    <row r="123">
      <c r="A123" s="3" t="n"/>
      <c r="B123" s="21" t="n"/>
      <c r="C123" s="3" t="n"/>
      <c r="D123" s="3" t="n"/>
      <c r="E123" s="21" t="n"/>
      <c r="F123" s="22" t="n"/>
      <c r="G123" s="3" t="n"/>
      <c r="H123" s="21" t="n"/>
      <c r="I123" s="3" t="n"/>
      <c r="J123" s="21" t="n"/>
      <c r="K123" s="3" t="n"/>
      <c r="L123" s="3" t="n"/>
      <c r="M123" s="40" t="n"/>
      <c r="N123" s="40" t="n"/>
      <c r="O123" s="22" t="n"/>
      <c r="P123" s="40" t="n"/>
      <c r="Q123" s="24">
        <f>IF($A123="","",IF(OR($G123="Alquiler",$G123="Préstamo"),MAX($F123-IF($O123="",0,$O123),0),0))</f>
        <v/>
      </c>
      <c r="R123" s="25">
        <f>IF($A123="","",IF(NOT(OR($G123="Alquiler",$G123="Préstamo")),"No procede",IF($Q123=0,"Devuelto",IF(AND($O123&lt;&gt;"",$O123&gt;0),"Devolución parcial",IF($M123="","Pendiente de salida",IF($N123="","Sin fecha prevista",IF($N123&lt;Resumen!$E$3,"Vencido",IF($N123&lt;=Resumen!$E$3+Resumen!$H$3,"Próximo vencimiento","En uso"))))))))</f>
        <v/>
      </c>
      <c r="S123" s="41">
        <f>IF(OR($A123="",$Q123=0,$N123=""),"",$N123-Resumen!$E$3)</f>
        <v/>
      </c>
      <c r="T123" s="27">
        <f>IF($A123="","",IF(OR($B123="",$C123="",$D123="",$F123="",$G123="",$I123="",$J123="",$K123="",$L123=""),"REVISAR: faltan datos obligatorios",IF(COUNTIF($A$8:$A$207,$A123)&gt;1,"REVISAR: ID duplicado",IF(AND(OR($G123="Alquiler",$G123="Préstamo"),$H123=""),"REVISAR: falta proveedor o propietario",IF(AND(OR($G123="Alquiler",$G123="Préstamo"),$Q123&gt;0,$N123=""),"REVISAR: falta fecha prevista",IF(AND($O123&lt;&gt;"",$O123&gt;$F123),"REVISAR: devolución superior a cantidad",IF(AND($P123&lt;&gt;"",$M123&lt;&gt;"",$P123&lt;$M123),"REVISAR: fechas incoherentes",IF(AND($P123&lt;&gt;"",$Q123&gt;0),"REVISAR: fecha final con unidades pendientes","Correcto"))))))))</f>
        <v/>
      </c>
    </row>
    <row r="124">
      <c r="A124" s="3" t="n"/>
      <c r="B124" s="21" t="n"/>
      <c r="C124" s="3" t="n"/>
      <c r="D124" s="3" t="n"/>
      <c r="E124" s="21" t="n"/>
      <c r="F124" s="22" t="n"/>
      <c r="G124" s="3" t="n"/>
      <c r="H124" s="21" t="n"/>
      <c r="I124" s="3" t="n"/>
      <c r="J124" s="21" t="n"/>
      <c r="K124" s="3" t="n"/>
      <c r="L124" s="3" t="n"/>
      <c r="M124" s="40" t="n"/>
      <c r="N124" s="40" t="n"/>
      <c r="O124" s="22" t="n"/>
      <c r="P124" s="40" t="n"/>
      <c r="Q124" s="24">
        <f>IF($A124="","",IF(OR($G124="Alquiler",$G124="Préstamo"),MAX($F124-IF($O124="",0,$O124),0),0))</f>
        <v/>
      </c>
      <c r="R124" s="25">
        <f>IF($A124="","",IF(NOT(OR($G124="Alquiler",$G124="Préstamo")),"No procede",IF($Q124=0,"Devuelto",IF(AND($O124&lt;&gt;"",$O124&gt;0),"Devolución parcial",IF($M124="","Pendiente de salida",IF($N124="","Sin fecha prevista",IF($N124&lt;Resumen!$E$3,"Vencido",IF($N124&lt;=Resumen!$E$3+Resumen!$H$3,"Próximo vencimiento","En uso"))))))))</f>
        <v/>
      </c>
      <c r="S124" s="41">
        <f>IF(OR($A124="",$Q124=0,$N124=""),"",$N124-Resumen!$E$3)</f>
        <v/>
      </c>
      <c r="T124" s="27">
        <f>IF($A124="","",IF(OR($B124="",$C124="",$D124="",$F124="",$G124="",$I124="",$J124="",$K124="",$L124=""),"REVISAR: faltan datos obligatorios",IF(COUNTIF($A$8:$A$207,$A124)&gt;1,"REVISAR: ID duplicado",IF(AND(OR($G124="Alquiler",$G124="Préstamo"),$H124=""),"REVISAR: falta proveedor o propietario",IF(AND(OR($G124="Alquiler",$G124="Préstamo"),$Q124&gt;0,$N124=""),"REVISAR: falta fecha prevista",IF(AND($O124&lt;&gt;"",$O124&gt;$F124),"REVISAR: devolución superior a cantidad",IF(AND($P124&lt;&gt;"",$M124&lt;&gt;"",$P124&lt;$M124),"REVISAR: fechas incoherentes",IF(AND($P124&lt;&gt;"",$Q124&gt;0),"REVISAR: fecha final con unidades pendientes","Correcto"))))))))</f>
        <v/>
      </c>
    </row>
    <row r="125">
      <c r="A125" s="3" t="n"/>
      <c r="B125" s="21" t="n"/>
      <c r="C125" s="3" t="n"/>
      <c r="D125" s="3" t="n"/>
      <c r="E125" s="21" t="n"/>
      <c r="F125" s="22" t="n"/>
      <c r="G125" s="3" t="n"/>
      <c r="H125" s="21" t="n"/>
      <c r="I125" s="3" t="n"/>
      <c r="J125" s="21" t="n"/>
      <c r="K125" s="3" t="n"/>
      <c r="L125" s="3" t="n"/>
      <c r="M125" s="40" t="n"/>
      <c r="N125" s="40" t="n"/>
      <c r="O125" s="22" t="n"/>
      <c r="P125" s="40" t="n"/>
      <c r="Q125" s="24">
        <f>IF($A125="","",IF(OR($G125="Alquiler",$G125="Préstamo"),MAX($F125-IF($O125="",0,$O125),0),0))</f>
        <v/>
      </c>
      <c r="R125" s="25">
        <f>IF($A125="","",IF(NOT(OR($G125="Alquiler",$G125="Préstamo")),"No procede",IF($Q125=0,"Devuelto",IF(AND($O125&lt;&gt;"",$O125&gt;0),"Devolución parcial",IF($M125="","Pendiente de salida",IF($N125="","Sin fecha prevista",IF($N125&lt;Resumen!$E$3,"Vencido",IF($N125&lt;=Resumen!$E$3+Resumen!$H$3,"Próximo vencimiento","En uso"))))))))</f>
        <v/>
      </c>
      <c r="S125" s="41">
        <f>IF(OR($A125="",$Q125=0,$N125=""),"",$N125-Resumen!$E$3)</f>
        <v/>
      </c>
      <c r="T125" s="27">
        <f>IF($A125="","",IF(OR($B125="",$C125="",$D125="",$F125="",$G125="",$I125="",$J125="",$K125="",$L125=""),"REVISAR: faltan datos obligatorios",IF(COUNTIF($A$8:$A$207,$A125)&gt;1,"REVISAR: ID duplicado",IF(AND(OR($G125="Alquiler",$G125="Préstamo"),$H125=""),"REVISAR: falta proveedor o propietario",IF(AND(OR($G125="Alquiler",$G125="Préstamo"),$Q125&gt;0,$N125=""),"REVISAR: falta fecha prevista",IF(AND($O125&lt;&gt;"",$O125&gt;$F125),"REVISAR: devolución superior a cantidad",IF(AND($P125&lt;&gt;"",$M125&lt;&gt;"",$P125&lt;$M125),"REVISAR: fechas incoherentes",IF(AND($P125&lt;&gt;"",$Q125&gt;0),"REVISAR: fecha final con unidades pendientes","Correcto"))))))))</f>
        <v/>
      </c>
    </row>
    <row r="126">
      <c r="A126" s="3" t="n"/>
      <c r="B126" s="21" t="n"/>
      <c r="C126" s="3" t="n"/>
      <c r="D126" s="3" t="n"/>
      <c r="E126" s="21" t="n"/>
      <c r="F126" s="22" t="n"/>
      <c r="G126" s="3" t="n"/>
      <c r="H126" s="21" t="n"/>
      <c r="I126" s="3" t="n"/>
      <c r="J126" s="21" t="n"/>
      <c r="K126" s="3" t="n"/>
      <c r="L126" s="3" t="n"/>
      <c r="M126" s="40" t="n"/>
      <c r="N126" s="40" t="n"/>
      <c r="O126" s="22" t="n"/>
      <c r="P126" s="40" t="n"/>
      <c r="Q126" s="24">
        <f>IF($A126="","",IF(OR($G126="Alquiler",$G126="Préstamo"),MAX($F126-IF($O126="",0,$O126),0),0))</f>
        <v/>
      </c>
      <c r="R126" s="25">
        <f>IF($A126="","",IF(NOT(OR($G126="Alquiler",$G126="Préstamo")),"No procede",IF($Q126=0,"Devuelto",IF(AND($O126&lt;&gt;"",$O126&gt;0),"Devolución parcial",IF($M126="","Pendiente de salida",IF($N126="","Sin fecha prevista",IF($N126&lt;Resumen!$E$3,"Vencido",IF($N126&lt;=Resumen!$E$3+Resumen!$H$3,"Próximo vencimiento","En uso"))))))))</f>
        <v/>
      </c>
      <c r="S126" s="41">
        <f>IF(OR($A126="",$Q126=0,$N126=""),"",$N126-Resumen!$E$3)</f>
        <v/>
      </c>
      <c r="T126" s="27">
        <f>IF($A126="","",IF(OR($B126="",$C126="",$D126="",$F126="",$G126="",$I126="",$J126="",$K126="",$L126=""),"REVISAR: faltan datos obligatorios",IF(COUNTIF($A$8:$A$207,$A126)&gt;1,"REVISAR: ID duplicado",IF(AND(OR($G126="Alquiler",$G126="Préstamo"),$H126=""),"REVISAR: falta proveedor o propietario",IF(AND(OR($G126="Alquiler",$G126="Préstamo"),$Q126&gt;0,$N126=""),"REVISAR: falta fecha prevista",IF(AND($O126&lt;&gt;"",$O126&gt;$F126),"REVISAR: devolución superior a cantidad",IF(AND($P126&lt;&gt;"",$M126&lt;&gt;"",$P126&lt;$M126),"REVISAR: fechas incoherentes",IF(AND($P126&lt;&gt;"",$Q126&gt;0),"REVISAR: fecha final con unidades pendientes","Correcto"))))))))</f>
        <v/>
      </c>
    </row>
    <row r="127">
      <c r="A127" s="3" t="n"/>
      <c r="B127" s="21" t="n"/>
      <c r="C127" s="3" t="n"/>
      <c r="D127" s="3" t="n"/>
      <c r="E127" s="21" t="n"/>
      <c r="F127" s="22" t="n"/>
      <c r="G127" s="3" t="n"/>
      <c r="H127" s="21" t="n"/>
      <c r="I127" s="3" t="n"/>
      <c r="J127" s="21" t="n"/>
      <c r="K127" s="3" t="n"/>
      <c r="L127" s="3" t="n"/>
      <c r="M127" s="40" t="n"/>
      <c r="N127" s="40" t="n"/>
      <c r="O127" s="22" t="n"/>
      <c r="P127" s="40" t="n"/>
      <c r="Q127" s="24">
        <f>IF($A127="","",IF(OR($G127="Alquiler",$G127="Préstamo"),MAX($F127-IF($O127="",0,$O127),0),0))</f>
        <v/>
      </c>
      <c r="R127" s="25">
        <f>IF($A127="","",IF(NOT(OR($G127="Alquiler",$G127="Préstamo")),"No procede",IF($Q127=0,"Devuelto",IF(AND($O127&lt;&gt;"",$O127&gt;0),"Devolución parcial",IF($M127="","Pendiente de salida",IF($N127="","Sin fecha prevista",IF($N127&lt;Resumen!$E$3,"Vencido",IF($N127&lt;=Resumen!$E$3+Resumen!$H$3,"Próximo vencimiento","En uso"))))))))</f>
        <v/>
      </c>
      <c r="S127" s="41">
        <f>IF(OR($A127="",$Q127=0,$N127=""),"",$N127-Resumen!$E$3)</f>
        <v/>
      </c>
      <c r="T127" s="27">
        <f>IF($A127="","",IF(OR($B127="",$C127="",$D127="",$F127="",$G127="",$I127="",$J127="",$K127="",$L127=""),"REVISAR: faltan datos obligatorios",IF(COUNTIF($A$8:$A$207,$A127)&gt;1,"REVISAR: ID duplicado",IF(AND(OR($G127="Alquiler",$G127="Préstamo"),$H127=""),"REVISAR: falta proveedor o propietario",IF(AND(OR($G127="Alquiler",$G127="Préstamo"),$Q127&gt;0,$N127=""),"REVISAR: falta fecha prevista",IF(AND($O127&lt;&gt;"",$O127&gt;$F127),"REVISAR: devolución superior a cantidad",IF(AND($P127&lt;&gt;"",$M127&lt;&gt;"",$P127&lt;$M127),"REVISAR: fechas incoherentes",IF(AND($P127&lt;&gt;"",$Q127&gt;0),"REVISAR: fecha final con unidades pendientes","Correcto"))))))))</f>
        <v/>
      </c>
    </row>
    <row r="128">
      <c r="A128" s="3" t="n"/>
      <c r="B128" s="21" t="n"/>
      <c r="C128" s="3" t="n"/>
      <c r="D128" s="3" t="n"/>
      <c r="E128" s="21" t="n"/>
      <c r="F128" s="22" t="n"/>
      <c r="G128" s="3" t="n"/>
      <c r="H128" s="21" t="n"/>
      <c r="I128" s="3" t="n"/>
      <c r="J128" s="21" t="n"/>
      <c r="K128" s="3" t="n"/>
      <c r="L128" s="3" t="n"/>
      <c r="M128" s="40" t="n"/>
      <c r="N128" s="40" t="n"/>
      <c r="O128" s="22" t="n"/>
      <c r="P128" s="40" t="n"/>
      <c r="Q128" s="24">
        <f>IF($A128="","",IF(OR($G128="Alquiler",$G128="Préstamo"),MAX($F128-IF($O128="",0,$O128),0),0))</f>
        <v/>
      </c>
      <c r="R128" s="25">
        <f>IF($A128="","",IF(NOT(OR($G128="Alquiler",$G128="Préstamo")),"No procede",IF($Q128=0,"Devuelto",IF(AND($O128&lt;&gt;"",$O128&gt;0),"Devolución parcial",IF($M128="","Pendiente de salida",IF($N128="","Sin fecha prevista",IF($N128&lt;Resumen!$E$3,"Vencido",IF($N128&lt;=Resumen!$E$3+Resumen!$H$3,"Próximo vencimiento","En uso"))))))))</f>
        <v/>
      </c>
      <c r="S128" s="41">
        <f>IF(OR($A128="",$Q128=0,$N128=""),"",$N128-Resumen!$E$3)</f>
        <v/>
      </c>
      <c r="T128" s="27">
        <f>IF($A128="","",IF(OR($B128="",$C128="",$D128="",$F128="",$G128="",$I128="",$J128="",$K128="",$L128=""),"REVISAR: faltan datos obligatorios",IF(COUNTIF($A$8:$A$207,$A128)&gt;1,"REVISAR: ID duplicado",IF(AND(OR($G128="Alquiler",$G128="Préstamo"),$H128=""),"REVISAR: falta proveedor o propietario",IF(AND(OR($G128="Alquiler",$G128="Préstamo"),$Q128&gt;0,$N128=""),"REVISAR: falta fecha prevista",IF(AND($O128&lt;&gt;"",$O128&gt;$F128),"REVISAR: devolución superior a cantidad",IF(AND($P128&lt;&gt;"",$M128&lt;&gt;"",$P128&lt;$M128),"REVISAR: fechas incoherentes",IF(AND($P128&lt;&gt;"",$Q128&gt;0),"REVISAR: fecha final con unidades pendientes","Correcto"))))))))</f>
        <v/>
      </c>
    </row>
    <row r="129">
      <c r="A129" s="3" t="n"/>
      <c r="B129" s="21" t="n"/>
      <c r="C129" s="3" t="n"/>
      <c r="D129" s="3" t="n"/>
      <c r="E129" s="21" t="n"/>
      <c r="F129" s="22" t="n"/>
      <c r="G129" s="3" t="n"/>
      <c r="H129" s="21" t="n"/>
      <c r="I129" s="3" t="n"/>
      <c r="J129" s="21" t="n"/>
      <c r="K129" s="3" t="n"/>
      <c r="L129" s="3" t="n"/>
      <c r="M129" s="40" t="n"/>
      <c r="N129" s="40" t="n"/>
      <c r="O129" s="22" t="n"/>
      <c r="P129" s="40" t="n"/>
      <c r="Q129" s="24">
        <f>IF($A129="","",IF(OR($G129="Alquiler",$G129="Préstamo"),MAX($F129-IF($O129="",0,$O129),0),0))</f>
        <v/>
      </c>
      <c r="R129" s="25">
        <f>IF($A129="","",IF(NOT(OR($G129="Alquiler",$G129="Préstamo")),"No procede",IF($Q129=0,"Devuelto",IF(AND($O129&lt;&gt;"",$O129&gt;0),"Devolución parcial",IF($M129="","Pendiente de salida",IF($N129="","Sin fecha prevista",IF($N129&lt;Resumen!$E$3,"Vencido",IF($N129&lt;=Resumen!$E$3+Resumen!$H$3,"Próximo vencimiento","En uso"))))))))</f>
        <v/>
      </c>
      <c r="S129" s="41">
        <f>IF(OR($A129="",$Q129=0,$N129=""),"",$N129-Resumen!$E$3)</f>
        <v/>
      </c>
      <c r="T129" s="27">
        <f>IF($A129="","",IF(OR($B129="",$C129="",$D129="",$F129="",$G129="",$I129="",$J129="",$K129="",$L129=""),"REVISAR: faltan datos obligatorios",IF(COUNTIF($A$8:$A$207,$A129)&gt;1,"REVISAR: ID duplicado",IF(AND(OR($G129="Alquiler",$G129="Préstamo"),$H129=""),"REVISAR: falta proveedor o propietario",IF(AND(OR($G129="Alquiler",$G129="Préstamo"),$Q129&gt;0,$N129=""),"REVISAR: falta fecha prevista",IF(AND($O129&lt;&gt;"",$O129&gt;$F129),"REVISAR: devolución superior a cantidad",IF(AND($P129&lt;&gt;"",$M129&lt;&gt;"",$P129&lt;$M129),"REVISAR: fechas incoherentes",IF(AND($P129&lt;&gt;"",$Q129&gt;0),"REVISAR: fecha final con unidades pendientes","Correcto"))))))))</f>
        <v/>
      </c>
    </row>
    <row r="130">
      <c r="A130" s="3" t="n"/>
      <c r="B130" s="21" t="n"/>
      <c r="C130" s="3" t="n"/>
      <c r="D130" s="3" t="n"/>
      <c r="E130" s="21" t="n"/>
      <c r="F130" s="22" t="n"/>
      <c r="G130" s="3" t="n"/>
      <c r="H130" s="21" t="n"/>
      <c r="I130" s="3" t="n"/>
      <c r="J130" s="21" t="n"/>
      <c r="K130" s="3" t="n"/>
      <c r="L130" s="3" t="n"/>
      <c r="M130" s="40" t="n"/>
      <c r="N130" s="40" t="n"/>
      <c r="O130" s="22" t="n"/>
      <c r="P130" s="40" t="n"/>
      <c r="Q130" s="24">
        <f>IF($A130="","",IF(OR($G130="Alquiler",$G130="Préstamo"),MAX($F130-IF($O130="",0,$O130),0),0))</f>
        <v/>
      </c>
      <c r="R130" s="25">
        <f>IF($A130="","",IF(NOT(OR($G130="Alquiler",$G130="Préstamo")),"No procede",IF($Q130=0,"Devuelto",IF(AND($O130&lt;&gt;"",$O130&gt;0),"Devolución parcial",IF($M130="","Pendiente de salida",IF($N130="","Sin fecha prevista",IF($N130&lt;Resumen!$E$3,"Vencido",IF($N130&lt;=Resumen!$E$3+Resumen!$H$3,"Próximo vencimiento","En uso"))))))))</f>
        <v/>
      </c>
      <c r="S130" s="41">
        <f>IF(OR($A130="",$Q130=0,$N130=""),"",$N130-Resumen!$E$3)</f>
        <v/>
      </c>
      <c r="T130" s="27">
        <f>IF($A130="","",IF(OR($B130="",$C130="",$D130="",$F130="",$G130="",$I130="",$J130="",$K130="",$L130=""),"REVISAR: faltan datos obligatorios",IF(COUNTIF($A$8:$A$207,$A130)&gt;1,"REVISAR: ID duplicado",IF(AND(OR($G130="Alquiler",$G130="Préstamo"),$H130=""),"REVISAR: falta proveedor o propietario",IF(AND(OR($G130="Alquiler",$G130="Préstamo"),$Q130&gt;0,$N130=""),"REVISAR: falta fecha prevista",IF(AND($O130&lt;&gt;"",$O130&gt;$F130),"REVISAR: devolución superior a cantidad",IF(AND($P130&lt;&gt;"",$M130&lt;&gt;"",$P130&lt;$M130),"REVISAR: fechas incoherentes",IF(AND($P130&lt;&gt;"",$Q130&gt;0),"REVISAR: fecha final con unidades pendientes","Correcto"))))))))</f>
        <v/>
      </c>
    </row>
    <row r="131">
      <c r="A131" s="3" t="n"/>
      <c r="B131" s="21" t="n"/>
      <c r="C131" s="3" t="n"/>
      <c r="D131" s="3" t="n"/>
      <c r="E131" s="21" t="n"/>
      <c r="F131" s="22" t="n"/>
      <c r="G131" s="3" t="n"/>
      <c r="H131" s="21" t="n"/>
      <c r="I131" s="3" t="n"/>
      <c r="J131" s="21" t="n"/>
      <c r="K131" s="3" t="n"/>
      <c r="L131" s="3" t="n"/>
      <c r="M131" s="40" t="n"/>
      <c r="N131" s="40" t="n"/>
      <c r="O131" s="22" t="n"/>
      <c r="P131" s="40" t="n"/>
      <c r="Q131" s="24">
        <f>IF($A131="","",IF(OR($G131="Alquiler",$G131="Préstamo"),MAX($F131-IF($O131="",0,$O131),0),0))</f>
        <v/>
      </c>
      <c r="R131" s="25">
        <f>IF($A131="","",IF(NOT(OR($G131="Alquiler",$G131="Préstamo")),"No procede",IF($Q131=0,"Devuelto",IF(AND($O131&lt;&gt;"",$O131&gt;0),"Devolución parcial",IF($M131="","Pendiente de salida",IF($N131="","Sin fecha prevista",IF($N131&lt;Resumen!$E$3,"Vencido",IF($N131&lt;=Resumen!$E$3+Resumen!$H$3,"Próximo vencimiento","En uso"))))))))</f>
        <v/>
      </c>
      <c r="S131" s="41">
        <f>IF(OR($A131="",$Q131=0,$N131=""),"",$N131-Resumen!$E$3)</f>
        <v/>
      </c>
      <c r="T131" s="27">
        <f>IF($A131="","",IF(OR($B131="",$C131="",$D131="",$F131="",$G131="",$I131="",$J131="",$K131="",$L131=""),"REVISAR: faltan datos obligatorios",IF(COUNTIF($A$8:$A$207,$A131)&gt;1,"REVISAR: ID duplicado",IF(AND(OR($G131="Alquiler",$G131="Préstamo"),$H131=""),"REVISAR: falta proveedor o propietario",IF(AND(OR($G131="Alquiler",$G131="Préstamo"),$Q131&gt;0,$N131=""),"REVISAR: falta fecha prevista",IF(AND($O131&lt;&gt;"",$O131&gt;$F131),"REVISAR: devolución superior a cantidad",IF(AND($P131&lt;&gt;"",$M131&lt;&gt;"",$P131&lt;$M131),"REVISAR: fechas incoherentes",IF(AND($P131&lt;&gt;"",$Q131&gt;0),"REVISAR: fecha final con unidades pendientes","Correcto"))))))))</f>
        <v/>
      </c>
    </row>
    <row r="132">
      <c r="A132" s="3" t="n"/>
      <c r="B132" s="21" t="n"/>
      <c r="C132" s="3" t="n"/>
      <c r="D132" s="3" t="n"/>
      <c r="E132" s="21" t="n"/>
      <c r="F132" s="22" t="n"/>
      <c r="G132" s="3" t="n"/>
      <c r="H132" s="21" t="n"/>
      <c r="I132" s="3" t="n"/>
      <c r="J132" s="21" t="n"/>
      <c r="K132" s="3" t="n"/>
      <c r="L132" s="3" t="n"/>
      <c r="M132" s="40" t="n"/>
      <c r="N132" s="40" t="n"/>
      <c r="O132" s="22" t="n"/>
      <c r="P132" s="40" t="n"/>
      <c r="Q132" s="24">
        <f>IF($A132="","",IF(OR($G132="Alquiler",$G132="Préstamo"),MAX($F132-IF($O132="",0,$O132),0),0))</f>
        <v/>
      </c>
      <c r="R132" s="25">
        <f>IF($A132="","",IF(NOT(OR($G132="Alquiler",$G132="Préstamo")),"No procede",IF($Q132=0,"Devuelto",IF(AND($O132&lt;&gt;"",$O132&gt;0),"Devolución parcial",IF($M132="","Pendiente de salida",IF($N132="","Sin fecha prevista",IF($N132&lt;Resumen!$E$3,"Vencido",IF($N132&lt;=Resumen!$E$3+Resumen!$H$3,"Próximo vencimiento","En uso"))))))))</f>
        <v/>
      </c>
      <c r="S132" s="41">
        <f>IF(OR($A132="",$Q132=0,$N132=""),"",$N132-Resumen!$E$3)</f>
        <v/>
      </c>
      <c r="T132" s="27">
        <f>IF($A132="","",IF(OR($B132="",$C132="",$D132="",$F132="",$G132="",$I132="",$J132="",$K132="",$L132=""),"REVISAR: faltan datos obligatorios",IF(COUNTIF($A$8:$A$207,$A132)&gt;1,"REVISAR: ID duplicado",IF(AND(OR($G132="Alquiler",$G132="Préstamo"),$H132=""),"REVISAR: falta proveedor o propietario",IF(AND(OR($G132="Alquiler",$G132="Préstamo"),$Q132&gt;0,$N132=""),"REVISAR: falta fecha prevista",IF(AND($O132&lt;&gt;"",$O132&gt;$F132),"REVISAR: devolución superior a cantidad",IF(AND($P132&lt;&gt;"",$M132&lt;&gt;"",$P132&lt;$M132),"REVISAR: fechas incoherentes",IF(AND($P132&lt;&gt;"",$Q132&gt;0),"REVISAR: fecha final con unidades pendientes","Correcto"))))))))</f>
        <v/>
      </c>
    </row>
    <row r="133">
      <c r="A133" s="3" t="n"/>
      <c r="B133" s="21" t="n"/>
      <c r="C133" s="3" t="n"/>
      <c r="D133" s="3" t="n"/>
      <c r="E133" s="21" t="n"/>
      <c r="F133" s="22" t="n"/>
      <c r="G133" s="3" t="n"/>
      <c r="H133" s="21" t="n"/>
      <c r="I133" s="3" t="n"/>
      <c r="J133" s="21" t="n"/>
      <c r="K133" s="3" t="n"/>
      <c r="L133" s="3" t="n"/>
      <c r="M133" s="40" t="n"/>
      <c r="N133" s="40" t="n"/>
      <c r="O133" s="22" t="n"/>
      <c r="P133" s="40" t="n"/>
      <c r="Q133" s="24">
        <f>IF($A133="","",IF(OR($G133="Alquiler",$G133="Préstamo"),MAX($F133-IF($O133="",0,$O133),0),0))</f>
        <v/>
      </c>
      <c r="R133" s="25">
        <f>IF($A133="","",IF(NOT(OR($G133="Alquiler",$G133="Préstamo")),"No procede",IF($Q133=0,"Devuelto",IF(AND($O133&lt;&gt;"",$O133&gt;0),"Devolución parcial",IF($M133="","Pendiente de salida",IF($N133="","Sin fecha prevista",IF($N133&lt;Resumen!$E$3,"Vencido",IF($N133&lt;=Resumen!$E$3+Resumen!$H$3,"Próximo vencimiento","En uso"))))))))</f>
        <v/>
      </c>
      <c r="S133" s="41">
        <f>IF(OR($A133="",$Q133=0,$N133=""),"",$N133-Resumen!$E$3)</f>
        <v/>
      </c>
      <c r="T133" s="27">
        <f>IF($A133="","",IF(OR($B133="",$C133="",$D133="",$F133="",$G133="",$I133="",$J133="",$K133="",$L133=""),"REVISAR: faltan datos obligatorios",IF(COUNTIF($A$8:$A$207,$A133)&gt;1,"REVISAR: ID duplicado",IF(AND(OR($G133="Alquiler",$G133="Préstamo"),$H133=""),"REVISAR: falta proveedor o propietario",IF(AND(OR($G133="Alquiler",$G133="Préstamo"),$Q133&gt;0,$N133=""),"REVISAR: falta fecha prevista",IF(AND($O133&lt;&gt;"",$O133&gt;$F133),"REVISAR: devolución superior a cantidad",IF(AND($P133&lt;&gt;"",$M133&lt;&gt;"",$P133&lt;$M133),"REVISAR: fechas incoherentes",IF(AND($P133&lt;&gt;"",$Q133&gt;0),"REVISAR: fecha final con unidades pendientes","Correcto"))))))))</f>
        <v/>
      </c>
    </row>
    <row r="134">
      <c r="A134" s="3" t="n"/>
      <c r="B134" s="21" t="n"/>
      <c r="C134" s="3" t="n"/>
      <c r="D134" s="3" t="n"/>
      <c r="E134" s="21" t="n"/>
      <c r="F134" s="22" t="n"/>
      <c r="G134" s="3" t="n"/>
      <c r="H134" s="21" t="n"/>
      <c r="I134" s="3" t="n"/>
      <c r="J134" s="21" t="n"/>
      <c r="K134" s="3" t="n"/>
      <c r="L134" s="3" t="n"/>
      <c r="M134" s="40" t="n"/>
      <c r="N134" s="40" t="n"/>
      <c r="O134" s="22" t="n"/>
      <c r="P134" s="40" t="n"/>
      <c r="Q134" s="24">
        <f>IF($A134="","",IF(OR($G134="Alquiler",$G134="Préstamo"),MAX($F134-IF($O134="",0,$O134),0),0))</f>
        <v/>
      </c>
      <c r="R134" s="25">
        <f>IF($A134="","",IF(NOT(OR($G134="Alquiler",$G134="Préstamo")),"No procede",IF($Q134=0,"Devuelto",IF(AND($O134&lt;&gt;"",$O134&gt;0),"Devolución parcial",IF($M134="","Pendiente de salida",IF($N134="","Sin fecha prevista",IF($N134&lt;Resumen!$E$3,"Vencido",IF($N134&lt;=Resumen!$E$3+Resumen!$H$3,"Próximo vencimiento","En uso"))))))))</f>
        <v/>
      </c>
      <c r="S134" s="41">
        <f>IF(OR($A134="",$Q134=0,$N134=""),"",$N134-Resumen!$E$3)</f>
        <v/>
      </c>
      <c r="T134" s="27">
        <f>IF($A134="","",IF(OR($B134="",$C134="",$D134="",$F134="",$G134="",$I134="",$J134="",$K134="",$L134=""),"REVISAR: faltan datos obligatorios",IF(COUNTIF($A$8:$A$207,$A134)&gt;1,"REVISAR: ID duplicado",IF(AND(OR($G134="Alquiler",$G134="Préstamo"),$H134=""),"REVISAR: falta proveedor o propietario",IF(AND(OR($G134="Alquiler",$G134="Préstamo"),$Q134&gt;0,$N134=""),"REVISAR: falta fecha prevista",IF(AND($O134&lt;&gt;"",$O134&gt;$F134),"REVISAR: devolución superior a cantidad",IF(AND($P134&lt;&gt;"",$M134&lt;&gt;"",$P134&lt;$M134),"REVISAR: fechas incoherentes",IF(AND($P134&lt;&gt;"",$Q134&gt;0),"REVISAR: fecha final con unidades pendientes","Correcto"))))))))</f>
        <v/>
      </c>
    </row>
    <row r="135">
      <c r="A135" s="3" t="n"/>
      <c r="B135" s="21" t="n"/>
      <c r="C135" s="3" t="n"/>
      <c r="D135" s="3" t="n"/>
      <c r="E135" s="21" t="n"/>
      <c r="F135" s="22" t="n"/>
      <c r="G135" s="3" t="n"/>
      <c r="H135" s="21" t="n"/>
      <c r="I135" s="3" t="n"/>
      <c r="J135" s="21" t="n"/>
      <c r="K135" s="3" t="n"/>
      <c r="L135" s="3" t="n"/>
      <c r="M135" s="40" t="n"/>
      <c r="N135" s="40" t="n"/>
      <c r="O135" s="22" t="n"/>
      <c r="P135" s="40" t="n"/>
      <c r="Q135" s="24">
        <f>IF($A135="","",IF(OR($G135="Alquiler",$G135="Préstamo"),MAX($F135-IF($O135="",0,$O135),0),0))</f>
        <v/>
      </c>
      <c r="R135" s="25">
        <f>IF($A135="","",IF(NOT(OR($G135="Alquiler",$G135="Préstamo")),"No procede",IF($Q135=0,"Devuelto",IF(AND($O135&lt;&gt;"",$O135&gt;0),"Devolución parcial",IF($M135="","Pendiente de salida",IF($N135="","Sin fecha prevista",IF($N135&lt;Resumen!$E$3,"Vencido",IF($N135&lt;=Resumen!$E$3+Resumen!$H$3,"Próximo vencimiento","En uso"))))))))</f>
        <v/>
      </c>
      <c r="S135" s="41">
        <f>IF(OR($A135="",$Q135=0,$N135=""),"",$N135-Resumen!$E$3)</f>
        <v/>
      </c>
      <c r="T135" s="27">
        <f>IF($A135="","",IF(OR($B135="",$C135="",$D135="",$F135="",$G135="",$I135="",$J135="",$K135="",$L135=""),"REVISAR: faltan datos obligatorios",IF(COUNTIF($A$8:$A$207,$A135)&gt;1,"REVISAR: ID duplicado",IF(AND(OR($G135="Alquiler",$G135="Préstamo"),$H135=""),"REVISAR: falta proveedor o propietario",IF(AND(OR($G135="Alquiler",$G135="Préstamo"),$Q135&gt;0,$N135=""),"REVISAR: falta fecha prevista",IF(AND($O135&lt;&gt;"",$O135&gt;$F135),"REVISAR: devolución superior a cantidad",IF(AND($P135&lt;&gt;"",$M135&lt;&gt;"",$P135&lt;$M135),"REVISAR: fechas incoherentes",IF(AND($P135&lt;&gt;"",$Q135&gt;0),"REVISAR: fecha final con unidades pendientes","Correcto"))))))))</f>
        <v/>
      </c>
    </row>
    <row r="136">
      <c r="A136" s="3" t="n"/>
      <c r="B136" s="21" t="n"/>
      <c r="C136" s="3" t="n"/>
      <c r="D136" s="3" t="n"/>
      <c r="E136" s="21" t="n"/>
      <c r="F136" s="22" t="n"/>
      <c r="G136" s="3" t="n"/>
      <c r="H136" s="21" t="n"/>
      <c r="I136" s="3" t="n"/>
      <c r="J136" s="21" t="n"/>
      <c r="K136" s="3" t="n"/>
      <c r="L136" s="3" t="n"/>
      <c r="M136" s="40" t="n"/>
      <c r="N136" s="40" t="n"/>
      <c r="O136" s="22" t="n"/>
      <c r="P136" s="40" t="n"/>
      <c r="Q136" s="24">
        <f>IF($A136="","",IF(OR($G136="Alquiler",$G136="Préstamo"),MAX($F136-IF($O136="",0,$O136),0),0))</f>
        <v/>
      </c>
      <c r="R136" s="25">
        <f>IF($A136="","",IF(NOT(OR($G136="Alquiler",$G136="Préstamo")),"No procede",IF($Q136=0,"Devuelto",IF(AND($O136&lt;&gt;"",$O136&gt;0),"Devolución parcial",IF($M136="","Pendiente de salida",IF($N136="","Sin fecha prevista",IF($N136&lt;Resumen!$E$3,"Vencido",IF($N136&lt;=Resumen!$E$3+Resumen!$H$3,"Próximo vencimiento","En uso"))))))))</f>
        <v/>
      </c>
      <c r="S136" s="41">
        <f>IF(OR($A136="",$Q136=0,$N136=""),"",$N136-Resumen!$E$3)</f>
        <v/>
      </c>
      <c r="T136" s="27">
        <f>IF($A136="","",IF(OR($B136="",$C136="",$D136="",$F136="",$G136="",$I136="",$J136="",$K136="",$L136=""),"REVISAR: faltan datos obligatorios",IF(COUNTIF($A$8:$A$207,$A136)&gt;1,"REVISAR: ID duplicado",IF(AND(OR($G136="Alquiler",$G136="Préstamo"),$H136=""),"REVISAR: falta proveedor o propietario",IF(AND(OR($G136="Alquiler",$G136="Préstamo"),$Q136&gt;0,$N136=""),"REVISAR: falta fecha prevista",IF(AND($O136&lt;&gt;"",$O136&gt;$F136),"REVISAR: devolución superior a cantidad",IF(AND($P136&lt;&gt;"",$M136&lt;&gt;"",$P136&lt;$M136),"REVISAR: fechas incoherentes",IF(AND($P136&lt;&gt;"",$Q136&gt;0),"REVISAR: fecha final con unidades pendientes","Correcto"))))))))</f>
        <v/>
      </c>
    </row>
    <row r="137">
      <c r="A137" s="3" t="n"/>
      <c r="B137" s="21" t="n"/>
      <c r="C137" s="3" t="n"/>
      <c r="D137" s="3" t="n"/>
      <c r="E137" s="21" t="n"/>
      <c r="F137" s="22" t="n"/>
      <c r="G137" s="3" t="n"/>
      <c r="H137" s="21" t="n"/>
      <c r="I137" s="3" t="n"/>
      <c r="J137" s="21" t="n"/>
      <c r="K137" s="3" t="n"/>
      <c r="L137" s="3" t="n"/>
      <c r="M137" s="40" t="n"/>
      <c r="N137" s="40" t="n"/>
      <c r="O137" s="22" t="n"/>
      <c r="P137" s="40" t="n"/>
      <c r="Q137" s="24">
        <f>IF($A137="","",IF(OR($G137="Alquiler",$G137="Préstamo"),MAX($F137-IF($O137="",0,$O137),0),0))</f>
        <v/>
      </c>
      <c r="R137" s="25">
        <f>IF($A137="","",IF(NOT(OR($G137="Alquiler",$G137="Préstamo")),"No procede",IF($Q137=0,"Devuelto",IF(AND($O137&lt;&gt;"",$O137&gt;0),"Devolución parcial",IF($M137="","Pendiente de salida",IF($N137="","Sin fecha prevista",IF($N137&lt;Resumen!$E$3,"Vencido",IF($N137&lt;=Resumen!$E$3+Resumen!$H$3,"Próximo vencimiento","En uso"))))))))</f>
        <v/>
      </c>
      <c r="S137" s="41">
        <f>IF(OR($A137="",$Q137=0,$N137=""),"",$N137-Resumen!$E$3)</f>
        <v/>
      </c>
      <c r="T137" s="27">
        <f>IF($A137="","",IF(OR($B137="",$C137="",$D137="",$F137="",$G137="",$I137="",$J137="",$K137="",$L137=""),"REVISAR: faltan datos obligatorios",IF(COUNTIF($A$8:$A$207,$A137)&gt;1,"REVISAR: ID duplicado",IF(AND(OR($G137="Alquiler",$G137="Préstamo"),$H137=""),"REVISAR: falta proveedor o propietario",IF(AND(OR($G137="Alquiler",$G137="Préstamo"),$Q137&gt;0,$N137=""),"REVISAR: falta fecha prevista",IF(AND($O137&lt;&gt;"",$O137&gt;$F137),"REVISAR: devolución superior a cantidad",IF(AND($P137&lt;&gt;"",$M137&lt;&gt;"",$P137&lt;$M137),"REVISAR: fechas incoherentes",IF(AND($P137&lt;&gt;"",$Q137&gt;0),"REVISAR: fecha final con unidades pendientes","Correcto"))))))))</f>
        <v/>
      </c>
    </row>
    <row r="138">
      <c r="A138" s="3" t="n"/>
      <c r="B138" s="21" t="n"/>
      <c r="C138" s="3" t="n"/>
      <c r="D138" s="3" t="n"/>
      <c r="E138" s="21" t="n"/>
      <c r="F138" s="22" t="n"/>
      <c r="G138" s="3" t="n"/>
      <c r="H138" s="21" t="n"/>
      <c r="I138" s="3" t="n"/>
      <c r="J138" s="21" t="n"/>
      <c r="K138" s="3" t="n"/>
      <c r="L138" s="3" t="n"/>
      <c r="M138" s="40" t="n"/>
      <c r="N138" s="40" t="n"/>
      <c r="O138" s="22" t="n"/>
      <c r="P138" s="40" t="n"/>
      <c r="Q138" s="24">
        <f>IF($A138="","",IF(OR($G138="Alquiler",$G138="Préstamo"),MAX($F138-IF($O138="",0,$O138),0),0))</f>
        <v/>
      </c>
      <c r="R138" s="25">
        <f>IF($A138="","",IF(NOT(OR($G138="Alquiler",$G138="Préstamo")),"No procede",IF($Q138=0,"Devuelto",IF(AND($O138&lt;&gt;"",$O138&gt;0),"Devolución parcial",IF($M138="","Pendiente de salida",IF($N138="","Sin fecha prevista",IF($N138&lt;Resumen!$E$3,"Vencido",IF($N138&lt;=Resumen!$E$3+Resumen!$H$3,"Próximo vencimiento","En uso"))))))))</f>
        <v/>
      </c>
      <c r="S138" s="41">
        <f>IF(OR($A138="",$Q138=0,$N138=""),"",$N138-Resumen!$E$3)</f>
        <v/>
      </c>
      <c r="T138" s="27">
        <f>IF($A138="","",IF(OR($B138="",$C138="",$D138="",$F138="",$G138="",$I138="",$J138="",$K138="",$L138=""),"REVISAR: faltan datos obligatorios",IF(COUNTIF($A$8:$A$207,$A138)&gt;1,"REVISAR: ID duplicado",IF(AND(OR($G138="Alquiler",$G138="Préstamo"),$H138=""),"REVISAR: falta proveedor o propietario",IF(AND(OR($G138="Alquiler",$G138="Préstamo"),$Q138&gt;0,$N138=""),"REVISAR: falta fecha prevista",IF(AND($O138&lt;&gt;"",$O138&gt;$F138),"REVISAR: devolución superior a cantidad",IF(AND($P138&lt;&gt;"",$M138&lt;&gt;"",$P138&lt;$M138),"REVISAR: fechas incoherentes",IF(AND($P138&lt;&gt;"",$Q138&gt;0),"REVISAR: fecha final con unidades pendientes","Correcto"))))))))</f>
        <v/>
      </c>
    </row>
    <row r="139">
      <c r="A139" s="3" t="n"/>
      <c r="B139" s="21" t="n"/>
      <c r="C139" s="3" t="n"/>
      <c r="D139" s="3" t="n"/>
      <c r="E139" s="21" t="n"/>
      <c r="F139" s="22" t="n"/>
      <c r="G139" s="3" t="n"/>
      <c r="H139" s="21" t="n"/>
      <c r="I139" s="3" t="n"/>
      <c r="J139" s="21" t="n"/>
      <c r="K139" s="3" t="n"/>
      <c r="L139" s="3" t="n"/>
      <c r="M139" s="40" t="n"/>
      <c r="N139" s="40" t="n"/>
      <c r="O139" s="22" t="n"/>
      <c r="P139" s="40" t="n"/>
      <c r="Q139" s="24">
        <f>IF($A139="","",IF(OR($G139="Alquiler",$G139="Préstamo"),MAX($F139-IF($O139="",0,$O139),0),0))</f>
        <v/>
      </c>
      <c r="R139" s="25">
        <f>IF($A139="","",IF(NOT(OR($G139="Alquiler",$G139="Préstamo")),"No procede",IF($Q139=0,"Devuelto",IF(AND($O139&lt;&gt;"",$O139&gt;0),"Devolución parcial",IF($M139="","Pendiente de salida",IF($N139="","Sin fecha prevista",IF($N139&lt;Resumen!$E$3,"Vencido",IF($N139&lt;=Resumen!$E$3+Resumen!$H$3,"Próximo vencimiento","En uso"))))))))</f>
        <v/>
      </c>
      <c r="S139" s="41">
        <f>IF(OR($A139="",$Q139=0,$N139=""),"",$N139-Resumen!$E$3)</f>
        <v/>
      </c>
      <c r="T139" s="27">
        <f>IF($A139="","",IF(OR($B139="",$C139="",$D139="",$F139="",$G139="",$I139="",$J139="",$K139="",$L139=""),"REVISAR: faltan datos obligatorios",IF(COUNTIF($A$8:$A$207,$A139)&gt;1,"REVISAR: ID duplicado",IF(AND(OR($G139="Alquiler",$G139="Préstamo"),$H139=""),"REVISAR: falta proveedor o propietario",IF(AND(OR($G139="Alquiler",$G139="Préstamo"),$Q139&gt;0,$N139=""),"REVISAR: falta fecha prevista",IF(AND($O139&lt;&gt;"",$O139&gt;$F139),"REVISAR: devolución superior a cantidad",IF(AND($P139&lt;&gt;"",$M139&lt;&gt;"",$P139&lt;$M139),"REVISAR: fechas incoherentes",IF(AND($P139&lt;&gt;"",$Q139&gt;0),"REVISAR: fecha final con unidades pendientes","Correcto"))))))))</f>
        <v/>
      </c>
    </row>
    <row r="140">
      <c r="A140" s="3" t="n"/>
      <c r="B140" s="21" t="n"/>
      <c r="C140" s="3" t="n"/>
      <c r="D140" s="3" t="n"/>
      <c r="E140" s="21" t="n"/>
      <c r="F140" s="22" t="n"/>
      <c r="G140" s="3" t="n"/>
      <c r="H140" s="21" t="n"/>
      <c r="I140" s="3" t="n"/>
      <c r="J140" s="21" t="n"/>
      <c r="K140" s="3" t="n"/>
      <c r="L140" s="3" t="n"/>
      <c r="M140" s="40" t="n"/>
      <c r="N140" s="40" t="n"/>
      <c r="O140" s="22" t="n"/>
      <c r="P140" s="40" t="n"/>
      <c r="Q140" s="24">
        <f>IF($A140="","",IF(OR($G140="Alquiler",$G140="Préstamo"),MAX($F140-IF($O140="",0,$O140),0),0))</f>
        <v/>
      </c>
      <c r="R140" s="25">
        <f>IF($A140="","",IF(NOT(OR($G140="Alquiler",$G140="Préstamo")),"No procede",IF($Q140=0,"Devuelto",IF(AND($O140&lt;&gt;"",$O140&gt;0),"Devolución parcial",IF($M140="","Pendiente de salida",IF($N140="","Sin fecha prevista",IF($N140&lt;Resumen!$E$3,"Vencido",IF($N140&lt;=Resumen!$E$3+Resumen!$H$3,"Próximo vencimiento","En uso"))))))))</f>
        <v/>
      </c>
      <c r="S140" s="41">
        <f>IF(OR($A140="",$Q140=0,$N140=""),"",$N140-Resumen!$E$3)</f>
        <v/>
      </c>
      <c r="T140" s="27">
        <f>IF($A140="","",IF(OR($B140="",$C140="",$D140="",$F140="",$G140="",$I140="",$J140="",$K140="",$L140=""),"REVISAR: faltan datos obligatorios",IF(COUNTIF($A$8:$A$207,$A140)&gt;1,"REVISAR: ID duplicado",IF(AND(OR($G140="Alquiler",$G140="Préstamo"),$H140=""),"REVISAR: falta proveedor o propietario",IF(AND(OR($G140="Alquiler",$G140="Préstamo"),$Q140&gt;0,$N140=""),"REVISAR: falta fecha prevista",IF(AND($O140&lt;&gt;"",$O140&gt;$F140),"REVISAR: devolución superior a cantidad",IF(AND($P140&lt;&gt;"",$M140&lt;&gt;"",$P140&lt;$M140),"REVISAR: fechas incoherentes",IF(AND($P140&lt;&gt;"",$Q140&gt;0),"REVISAR: fecha final con unidades pendientes","Correcto"))))))))</f>
        <v/>
      </c>
    </row>
    <row r="141">
      <c r="A141" s="3" t="n"/>
      <c r="B141" s="21" t="n"/>
      <c r="C141" s="3" t="n"/>
      <c r="D141" s="3" t="n"/>
      <c r="E141" s="21" t="n"/>
      <c r="F141" s="22" t="n"/>
      <c r="G141" s="3" t="n"/>
      <c r="H141" s="21" t="n"/>
      <c r="I141" s="3" t="n"/>
      <c r="J141" s="21" t="n"/>
      <c r="K141" s="3" t="n"/>
      <c r="L141" s="3" t="n"/>
      <c r="M141" s="40" t="n"/>
      <c r="N141" s="40" t="n"/>
      <c r="O141" s="22" t="n"/>
      <c r="P141" s="40" t="n"/>
      <c r="Q141" s="24">
        <f>IF($A141="","",IF(OR($G141="Alquiler",$G141="Préstamo"),MAX($F141-IF($O141="",0,$O141),0),0))</f>
        <v/>
      </c>
      <c r="R141" s="25">
        <f>IF($A141="","",IF(NOT(OR($G141="Alquiler",$G141="Préstamo")),"No procede",IF($Q141=0,"Devuelto",IF(AND($O141&lt;&gt;"",$O141&gt;0),"Devolución parcial",IF($M141="","Pendiente de salida",IF($N141="","Sin fecha prevista",IF($N141&lt;Resumen!$E$3,"Vencido",IF($N141&lt;=Resumen!$E$3+Resumen!$H$3,"Próximo vencimiento","En uso"))))))))</f>
        <v/>
      </c>
      <c r="S141" s="41">
        <f>IF(OR($A141="",$Q141=0,$N141=""),"",$N141-Resumen!$E$3)</f>
        <v/>
      </c>
      <c r="T141" s="27">
        <f>IF($A141="","",IF(OR($B141="",$C141="",$D141="",$F141="",$G141="",$I141="",$J141="",$K141="",$L141=""),"REVISAR: faltan datos obligatorios",IF(COUNTIF($A$8:$A$207,$A141)&gt;1,"REVISAR: ID duplicado",IF(AND(OR($G141="Alquiler",$G141="Préstamo"),$H141=""),"REVISAR: falta proveedor o propietario",IF(AND(OR($G141="Alquiler",$G141="Préstamo"),$Q141&gt;0,$N141=""),"REVISAR: falta fecha prevista",IF(AND($O141&lt;&gt;"",$O141&gt;$F141),"REVISAR: devolución superior a cantidad",IF(AND($P141&lt;&gt;"",$M141&lt;&gt;"",$P141&lt;$M141),"REVISAR: fechas incoherentes",IF(AND($P141&lt;&gt;"",$Q141&gt;0),"REVISAR: fecha final con unidades pendientes","Correcto"))))))))</f>
        <v/>
      </c>
    </row>
    <row r="142">
      <c r="A142" s="3" t="n"/>
      <c r="B142" s="21" t="n"/>
      <c r="C142" s="3" t="n"/>
      <c r="D142" s="3" t="n"/>
      <c r="E142" s="21" t="n"/>
      <c r="F142" s="22" t="n"/>
      <c r="G142" s="3" t="n"/>
      <c r="H142" s="21" t="n"/>
      <c r="I142" s="3" t="n"/>
      <c r="J142" s="21" t="n"/>
      <c r="K142" s="3" t="n"/>
      <c r="L142" s="3" t="n"/>
      <c r="M142" s="40" t="n"/>
      <c r="N142" s="40" t="n"/>
      <c r="O142" s="22" t="n"/>
      <c r="P142" s="40" t="n"/>
      <c r="Q142" s="24">
        <f>IF($A142="","",IF(OR($G142="Alquiler",$G142="Préstamo"),MAX($F142-IF($O142="",0,$O142),0),0))</f>
        <v/>
      </c>
      <c r="R142" s="25">
        <f>IF($A142="","",IF(NOT(OR($G142="Alquiler",$G142="Préstamo")),"No procede",IF($Q142=0,"Devuelto",IF(AND($O142&lt;&gt;"",$O142&gt;0),"Devolución parcial",IF($M142="","Pendiente de salida",IF($N142="","Sin fecha prevista",IF($N142&lt;Resumen!$E$3,"Vencido",IF($N142&lt;=Resumen!$E$3+Resumen!$H$3,"Próximo vencimiento","En uso"))))))))</f>
        <v/>
      </c>
      <c r="S142" s="41">
        <f>IF(OR($A142="",$Q142=0,$N142=""),"",$N142-Resumen!$E$3)</f>
        <v/>
      </c>
      <c r="T142" s="27">
        <f>IF($A142="","",IF(OR($B142="",$C142="",$D142="",$F142="",$G142="",$I142="",$J142="",$K142="",$L142=""),"REVISAR: faltan datos obligatorios",IF(COUNTIF($A$8:$A$207,$A142)&gt;1,"REVISAR: ID duplicado",IF(AND(OR($G142="Alquiler",$G142="Préstamo"),$H142=""),"REVISAR: falta proveedor o propietario",IF(AND(OR($G142="Alquiler",$G142="Préstamo"),$Q142&gt;0,$N142=""),"REVISAR: falta fecha prevista",IF(AND($O142&lt;&gt;"",$O142&gt;$F142),"REVISAR: devolución superior a cantidad",IF(AND($P142&lt;&gt;"",$M142&lt;&gt;"",$P142&lt;$M142),"REVISAR: fechas incoherentes",IF(AND($P142&lt;&gt;"",$Q142&gt;0),"REVISAR: fecha final con unidades pendientes","Correcto"))))))))</f>
        <v/>
      </c>
    </row>
    <row r="143">
      <c r="A143" s="3" t="n"/>
      <c r="B143" s="21" t="n"/>
      <c r="C143" s="3" t="n"/>
      <c r="D143" s="3" t="n"/>
      <c r="E143" s="21" t="n"/>
      <c r="F143" s="22" t="n"/>
      <c r="G143" s="3" t="n"/>
      <c r="H143" s="21" t="n"/>
      <c r="I143" s="3" t="n"/>
      <c r="J143" s="21" t="n"/>
      <c r="K143" s="3" t="n"/>
      <c r="L143" s="3" t="n"/>
      <c r="M143" s="40" t="n"/>
      <c r="N143" s="40" t="n"/>
      <c r="O143" s="22" t="n"/>
      <c r="P143" s="40" t="n"/>
      <c r="Q143" s="24">
        <f>IF($A143="","",IF(OR($G143="Alquiler",$G143="Préstamo"),MAX($F143-IF($O143="",0,$O143),0),0))</f>
        <v/>
      </c>
      <c r="R143" s="25">
        <f>IF($A143="","",IF(NOT(OR($G143="Alquiler",$G143="Préstamo")),"No procede",IF($Q143=0,"Devuelto",IF(AND($O143&lt;&gt;"",$O143&gt;0),"Devolución parcial",IF($M143="","Pendiente de salida",IF($N143="","Sin fecha prevista",IF($N143&lt;Resumen!$E$3,"Vencido",IF($N143&lt;=Resumen!$E$3+Resumen!$H$3,"Próximo vencimiento","En uso"))))))))</f>
        <v/>
      </c>
      <c r="S143" s="41">
        <f>IF(OR($A143="",$Q143=0,$N143=""),"",$N143-Resumen!$E$3)</f>
        <v/>
      </c>
      <c r="T143" s="27">
        <f>IF($A143="","",IF(OR($B143="",$C143="",$D143="",$F143="",$G143="",$I143="",$J143="",$K143="",$L143=""),"REVISAR: faltan datos obligatorios",IF(COUNTIF($A$8:$A$207,$A143)&gt;1,"REVISAR: ID duplicado",IF(AND(OR($G143="Alquiler",$G143="Préstamo"),$H143=""),"REVISAR: falta proveedor o propietario",IF(AND(OR($G143="Alquiler",$G143="Préstamo"),$Q143&gt;0,$N143=""),"REVISAR: falta fecha prevista",IF(AND($O143&lt;&gt;"",$O143&gt;$F143),"REVISAR: devolución superior a cantidad",IF(AND($P143&lt;&gt;"",$M143&lt;&gt;"",$P143&lt;$M143),"REVISAR: fechas incoherentes",IF(AND($P143&lt;&gt;"",$Q143&gt;0),"REVISAR: fecha final con unidades pendientes","Correcto"))))))))</f>
        <v/>
      </c>
    </row>
    <row r="144">
      <c r="A144" s="3" t="n"/>
      <c r="B144" s="21" t="n"/>
      <c r="C144" s="3" t="n"/>
      <c r="D144" s="3" t="n"/>
      <c r="E144" s="21" t="n"/>
      <c r="F144" s="22" t="n"/>
      <c r="G144" s="3" t="n"/>
      <c r="H144" s="21" t="n"/>
      <c r="I144" s="3" t="n"/>
      <c r="J144" s="21" t="n"/>
      <c r="K144" s="3" t="n"/>
      <c r="L144" s="3" t="n"/>
      <c r="M144" s="40" t="n"/>
      <c r="N144" s="40" t="n"/>
      <c r="O144" s="22" t="n"/>
      <c r="P144" s="40" t="n"/>
      <c r="Q144" s="24">
        <f>IF($A144="","",IF(OR($G144="Alquiler",$G144="Préstamo"),MAX($F144-IF($O144="",0,$O144),0),0))</f>
        <v/>
      </c>
      <c r="R144" s="25">
        <f>IF($A144="","",IF(NOT(OR($G144="Alquiler",$G144="Préstamo")),"No procede",IF($Q144=0,"Devuelto",IF(AND($O144&lt;&gt;"",$O144&gt;0),"Devolución parcial",IF($M144="","Pendiente de salida",IF($N144="","Sin fecha prevista",IF($N144&lt;Resumen!$E$3,"Vencido",IF($N144&lt;=Resumen!$E$3+Resumen!$H$3,"Próximo vencimiento","En uso"))))))))</f>
        <v/>
      </c>
      <c r="S144" s="41">
        <f>IF(OR($A144="",$Q144=0,$N144=""),"",$N144-Resumen!$E$3)</f>
        <v/>
      </c>
      <c r="T144" s="27">
        <f>IF($A144="","",IF(OR($B144="",$C144="",$D144="",$F144="",$G144="",$I144="",$J144="",$K144="",$L144=""),"REVISAR: faltan datos obligatorios",IF(COUNTIF($A$8:$A$207,$A144)&gt;1,"REVISAR: ID duplicado",IF(AND(OR($G144="Alquiler",$G144="Préstamo"),$H144=""),"REVISAR: falta proveedor o propietario",IF(AND(OR($G144="Alquiler",$G144="Préstamo"),$Q144&gt;0,$N144=""),"REVISAR: falta fecha prevista",IF(AND($O144&lt;&gt;"",$O144&gt;$F144),"REVISAR: devolución superior a cantidad",IF(AND($P144&lt;&gt;"",$M144&lt;&gt;"",$P144&lt;$M144),"REVISAR: fechas incoherentes",IF(AND($P144&lt;&gt;"",$Q144&gt;0),"REVISAR: fecha final con unidades pendientes","Correcto"))))))))</f>
        <v/>
      </c>
    </row>
    <row r="145">
      <c r="A145" s="3" t="n"/>
      <c r="B145" s="21" t="n"/>
      <c r="C145" s="3" t="n"/>
      <c r="D145" s="3" t="n"/>
      <c r="E145" s="21" t="n"/>
      <c r="F145" s="22" t="n"/>
      <c r="G145" s="3" t="n"/>
      <c r="H145" s="21" t="n"/>
      <c r="I145" s="3" t="n"/>
      <c r="J145" s="21" t="n"/>
      <c r="K145" s="3" t="n"/>
      <c r="L145" s="3" t="n"/>
      <c r="M145" s="40" t="n"/>
      <c r="N145" s="40" t="n"/>
      <c r="O145" s="22" t="n"/>
      <c r="P145" s="40" t="n"/>
      <c r="Q145" s="24">
        <f>IF($A145="","",IF(OR($G145="Alquiler",$G145="Préstamo"),MAX($F145-IF($O145="",0,$O145),0),0))</f>
        <v/>
      </c>
      <c r="R145" s="25">
        <f>IF($A145="","",IF(NOT(OR($G145="Alquiler",$G145="Préstamo")),"No procede",IF($Q145=0,"Devuelto",IF(AND($O145&lt;&gt;"",$O145&gt;0),"Devolución parcial",IF($M145="","Pendiente de salida",IF($N145="","Sin fecha prevista",IF($N145&lt;Resumen!$E$3,"Vencido",IF($N145&lt;=Resumen!$E$3+Resumen!$H$3,"Próximo vencimiento","En uso"))))))))</f>
        <v/>
      </c>
      <c r="S145" s="41">
        <f>IF(OR($A145="",$Q145=0,$N145=""),"",$N145-Resumen!$E$3)</f>
        <v/>
      </c>
      <c r="T145" s="27">
        <f>IF($A145="","",IF(OR($B145="",$C145="",$D145="",$F145="",$G145="",$I145="",$J145="",$K145="",$L145=""),"REVISAR: faltan datos obligatorios",IF(COUNTIF($A$8:$A$207,$A145)&gt;1,"REVISAR: ID duplicado",IF(AND(OR($G145="Alquiler",$G145="Préstamo"),$H145=""),"REVISAR: falta proveedor o propietario",IF(AND(OR($G145="Alquiler",$G145="Préstamo"),$Q145&gt;0,$N145=""),"REVISAR: falta fecha prevista",IF(AND($O145&lt;&gt;"",$O145&gt;$F145),"REVISAR: devolución superior a cantidad",IF(AND($P145&lt;&gt;"",$M145&lt;&gt;"",$P145&lt;$M145),"REVISAR: fechas incoherentes",IF(AND($P145&lt;&gt;"",$Q145&gt;0),"REVISAR: fecha final con unidades pendientes","Correcto"))))))))</f>
        <v/>
      </c>
    </row>
    <row r="146">
      <c r="A146" s="3" t="n"/>
      <c r="B146" s="21" t="n"/>
      <c r="C146" s="3" t="n"/>
      <c r="D146" s="3" t="n"/>
      <c r="E146" s="21" t="n"/>
      <c r="F146" s="22" t="n"/>
      <c r="G146" s="3" t="n"/>
      <c r="H146" s="21" t="n"/>
      <c r="I146" s="3" t="n"/>
      <c r="J146" s="21" t="n"/>
      <c r="K146" s="3" t="n"/>
      <c r="L146" s="3" t="n"/>
      <c r="M146" s="40" t="n"/>
      <c r="N146" s="40" t="n"/>
      <c r="O146" s="22" t="n"/>
      <c r="P146" s="40" t="n"/>
      <c r="Q146" s="24">
        <f>IF($A146="","",IF(OR($G146="Alquiler",$G146="Préstamo"),MAX($F146-IF($O146="",0,$O146),0),0))</f>
        <v/>
      </c>
      <c r="R146" s="25">
        <f>IF($A146="","",IF(NOT(OR($G146="Alquiler",$G146="Préstamo")),"No procede",IF($Q146=0,"Devuelto",IF(AND($O146&lt;&gt;"",$O146&gt;0),"Devolución parcial",IF($M146="","Pendiente de salida",IF($N146="","Sin fecha prevista",IF($N146&lt;Resumen!$E$3,"Vencido",IF($N146&lt;=Resumen!$E$3+Resumen!$H$3,"Próximo vencimiento","En uso"))))))))</f>
        <v/>
      </c>
      <c r="S146" s="41">
        <f>IF(OR($A146="",$Q146=0,$N146=""),"",$N146-Resumen!$E$3)</f>
        <v/>
      </c>
      <c r="T146" s="27">
        <f>IF($A146="","",IF(OR($B146="",$C146="",$D146="",$F146="",$G146="",$I146="",$J146="",$K146="",$L146=""),"REVISAR: faltan datos obligatorios",IF(COUNTIF($A$8:$A$207,$A146)&gt;1,"REVISAR: ID duplicado",IF(AND(OR($G146="Alquiler",$G146="Préstamo"),$H146=""),"REVISAR: falta proveedor o propietario",IF(AND(OR($G146="Alquiler",$G146="Préstamo"),$Q146&gt;0,$N146=""),"REVISAR: falta fecha prevista",IF(AND($O146&lt;&gt;"",$O146&gt;$F146),"REVISAR: devolución superior a cantidad",IF(AND($P146&lt;&gt;"",$M146&lt;&gt;"",$P146&lt;$M146),"REVISAR: fechas incoherentes",IF(AND($P146&lt;&gt;"",$Q146&gt;0),"REVISAR: fecha final con unidades pendientes","Correcto"))))))))</f>
        <v/>
      </c>
    </row>
    <row r="147">
      <c r="A147" s="3" t="n"/>
      <c r="B147" s="21" t="n"/>
      <c r="C147" s="3" t="n"/>
      <c r="D147" s="3" t="n"/>
      <c r="E147" s="21" t="n"/>
      <c r="F147" s="22" t="n"/>
      <c r="G147" s="3" t="n"/>
      <c r="H147" s="21" t="n"/>
      <c r="I147" s="3" t="n"/>
      <c r="J147" s="21" t="n"/>
      <c r="K147" s="3" t="n"/>
      <c r="L147" s="3" t="n"/>
      <c r="M147" s="40" t="n"/>
      <c r="N147" s="40" t="n"/>
      <c r="O147" s="22" t="n"/>
      <c r="P147" s="40" t="n"/>
      <c r="Q147" s="24">
        <f>IF($A147="","",IF(OR($G147="Alquiler",$G147="Préstamo"),MAX($F147-IF($O147="",0,$O147),0),0))</f>
        <v/>
      </c>
      <c r="R147" s="25">
        <f>IF($A147="","",IF(NOT(OR($G147="Alquiler",$G147="Préstamo")),"No procede",IF($Q147=0,"Devuelto",IF(AND($O147&lt;&gt;"",$O147&gt;0),"Devolución parcial",IF($M147="","Pendiente de salida",IF($N147="","Sin fecha prevista",IF($N147&lt;Resumen!$E$3,"Vencido",IF($N147&lt;=Resumen!$E$3+Resumen!$H$3,"Próximo vencimiento","En uso"))))))))</f>
        <v/>
      </c>
      <c r="S147" s="41">
        <f>IF(OR($A147="",$Q147=0,$N147=""),"",$N147-Resumen!$E$3)</f>
        <v/>
      </c>
      <c r="T147" s="27">
        <f>IF($A147="","",IF(OR($B147="",$C147="",$D147="",$F147="",$G147="",$I147="",$J147="",$K147="",$L147=""),"REVISAR: faltan datos obligatorios",IF(COUNTIF($A$8:$A$207,$A147)&gt;1,"REVISAR: ID duplicado",IF(AND(OR($G147="Alquiler",$G147="Préstamo"),$H147=""),"REVISAR: falta proveedor o propietario",IF(AND(OR($G147="Alquiler",$G147="Préstamo"),$Q147&gt;0,$N147=""),"REVISAR: falta fecha prevista",IF(AND($O147&lt;&gt;"",$O147&gt;$F147),"REVISAR: devolución superior a cantidad",IF(AND($P147&lt;&gt;"",$M147&lt;&gt;"",$P147&lt;$M147),"REVISAR: fechas incoherentes",IF(AND($P147&lt;&gt;"",$Q147&gt;0),"REVISAR: fecha final con unidades pendientes","Correcto"))))))))</f>
        <v/>
      </c>
    </row>
    <row r="148">
      <c r="A148" s="3" t="n"/>
      <c r="B148" s="21" t="n"/>
      <c r="C148" s="3" t="n"/>
      <c r="D148" s="3" t="n"/>
      <c r="E148" s="21" t="n"/>
      <c r="F148" s="22" t="n"/>
      <c r="G148" s="3" t="n"/>
      <c r="H148" s="21" t="n"/>
      <c r="I148" s="3" t="n"/>
      <c r="J148" s="21" t="n"/>
      <c r="K148" s="3" t="n"/>
      <c r="L148" s="3" t="n"/>
      <c r="M148" s="40" t="n"/>
      <c r="N148" s="40" t="n"/>
      <c r="O148" s="22" t="n"/>
      <c r="P148" s="40" t="n"/>
      <c r="Q148" s="24">
        <f>IF($A148="","",IF(OR($G148="Alquiler",$G148="Préstamo"),MAX($F148-IF($O148="",0,$O148),0),0))</f>
        <v/>
      </c>
      <c r="R148" s="25">
        <f>IF($A148="","",IF(NOT(OR($G148="Alquiler",$G148="Préstamo")),"No procede",IF($Q148=0,"Devuelto",IF(AND($O148&lt;&gt;"",$O148&gt;0),"Devolución parcial",IF($M148="","Pendiente de salida",IF($N148="","Sin fecha prevista",IF($N148&lt;Resumen!$E$3,"Vencido",IF($N148&lt;=Resumen!$E$3+Resumen!$H$3,"Próximo vencimiento","En uso"))))))))</f>
        <v/>
      </c>
      <c r="S148" s="41">
        <f>IF(OR($A148="",$Q148=0,$N148=""),"",$N148-Resumen!$E$3)</f>
        <v/>
      </c>
      <c r="T148" s="27">
        <f>IF($A148="","",IF(OR($B148="",$C148="",$D148="",$F148="",$G148="",$I148="",$J148="",$K148="",$L148=""),"REVISAR: faltan datos obligatorios",IF(COUNTIF($A$8:$A$207,$A148)&gt;1,"REVISAR: ID duplicado",IF(AND(OR($G148="Alquiler",$G148="Préstamo"),$H148=""),"REVISAR: falta proveedor o propietario",IF(AND(OR($G148="Alquiler",$G148="Préstamo"),$Q148&gt;0,$N148=""),"REVISAR: falta fecha prevista",IF(AND($O148&lt;&gt;"",$O148&gt;$F148),"REVISAR: devolución superior a cantidad",IF(AND($P148&lt;&gt;"",$M148&lt;&gt;"",$P148&lt;$M148),"REVISAR: fechas incoherentes",IF(AND($P148&lt;&gt;"",$Q148&gt;0),"REVISAR: fecha final con unidades pendientes","Correcto"))))))))</f>
        <v/>
      </c>
    </row>
    <row r="149">
      <c r="A149" s="3" t="n"/>
      <c r="B149" s="21" t="n"/>
      <c r="C149" s="3" t="n"/>
      <c r="D149" s="3" t="n"/>
      <c r="E149" s="21" t="n"/>
      <c r="F149" s="22" t="n"/>
      <c r="G149" s="3" t="n"/>
      <c r="H149" s="21" t="n"/>
      <c r="I149" s="3" t="n"/>
      <c r="J149" s="21" t="n"/>
      <c r="K149" s="3" t="n"/>
      <c r="L149" s="3" t="n"/>
      <c r="M149" s="40" t="n"/>
      <c r="N149" s="40" t="n"/>
      <c r="O149" s="22" t="n"/>
      <c r="P149" s="40" t="n"/>
      <c r="Q149" s="24">
        <f>IF($A149="","",IF(OR($G149="Alquiler",$G149="Préstamo"),MAX($F149-IF($O149="",0,$O149),0),0))</f>
        <v/>
      </c>
      <c r="R149" s="25">
        <f>IF($A149="","",IF(NOT(OR($G149="Alquiler",$G149="Préstamo")),"No procede",IF($Q149=0,"Devuelto",IF(AND($O149&lt;&gt;"",$O149&gt;0),"Devolución parcial",IF($M149="","Pendiente de salida",IF($N149="","Sin fecha prevista",IF($N149&lt;Resumen!$E$3,"Vencido",IF($N149&lt;=Resumen!$E$3+Resumen!$H$3,"Próximo vencimiento","En uso"))))))))</f>
        <v/>
      </c>
      <c r="S149" s="41">
        <f>IF(OR($A149="",$Q149=0,$N149=""),"",$N149-Resumen!$E$3)</f>
        <v/>
      </c>
      <c r="T149" s="27">
        <f>IF($A149="","",IF(OR($B149="",$C149="",$D149="",$F149="",$G149="",$I149="",$J149="",$K149="",$L149=""),"REVISAR: faltan datos obligatorios",IF(COUNTIF($A$8:$A$207,$A149)&gt;1,"REVISAR: ID duplicado",IF(AND(OR($G149="Alquiler",$G149="Préstamo"),$H149=""),"REVISAR: falta proveedor o propietario",IF(AND(OR($G149="Alquiler",$G149="Préstamo"),$Q149&gt;0,$N149=""),"REVISAR: falta fecha prevista",IF(AND($O149&lt;&gt;"",$O149&gt;$F149),"REVISAR: devolución superior a cantidad",IF(AND($P149&lt;&gt;"",$M149&lt;&gt;"",$P149&lt;$M149),"REVISAR: fechas incoherentes",IF(AND($P149&lt;&gt;"",$Q149&gt;0),"REVISAR: fecha final con unidades pendientes","Correcto"))))))))</f>
        <v/>
      </c>
    </row>
    <row r="150">
      <c r="A150" s="3" t="n"/>
      <c r="B150" s="21" t="n"/>
      <c r="C150" s="3" t="n"/>
      <c r="D150" s="3" t="n"/>
      <c r="E150" s="21" t="n"/>
      <c r="F150" s="22" t="n"/>
      <c r="G150" s="3" t="n"/>
      <c r="H150" s="21" t="n"/>
      <c r="I150" s="3" t="n"/>
      <c r="J150" s="21" t="n"/>
      <c r="K150" s="3" t="n"/>
      <c r="L150" s="3" t="n"/>
      <c r="M150" s="40" t="n"/>
      <c r="N150" s="40" t="n"/>
      <c r="O150" s="22" t="n"/>
      <c r="P150" s="40" t="n"/>
      <c r="Q150" s="24">
        <f>IF($A150="","",IF(OR($G150="Alquiler",$G150="Préstamo"),MAX($F150-IF($O150="",0,$O150),0),0))</f>
        <v/>
      </c>
      <c r="R150" s="25">
        <f>IF($A150="","",IF(NOT(OR($G150="Alquiler",$G150="Préstamo")),"No procede",IF($Q150=0,"Devuelto",IF(AND($O150&lt;&gt;"",$O150&gt;0),"Devolución parcial",IF($M150="","Pendiente de salida",IF($N150="","Sin fecha prevista",IF($N150&lt;Resumen!$E$3,"Vencido",IF($N150&lt;=Resumen!$E$3+Resumen!$H$3,"Próximo vencimiento","En uso"))))))))</f>
        <v/>
      </c>
      <c r="S150" s="41">
        <f>IF(OR($A150="",$Q150=0,$N150=""),"",$N150-Resumen!$E$3)</f>
        <v/>
      </c>
      <c r="T150" s="27">
        <f>IF($A150="","",IF(OR($B150="",$C150="",$D150="",$F150="",$G150="",$I150="",$J150="",$K150="",$L150=""),"REVISAR: faltan datos obligatorios",IF(COUNTIF($A$8:$A$207,$A150)&gt;1,"REVISAR: ID duplicado",IF(AND(OR($G150="Alquiler",$G150="Préstamo"),$H150=""),"REVISAR: falta proveedor o propietario",IF(AND(OR($G150="Alquiler",$G150="Préstamo"),$Q150&gt;0,$N150=""),"REVISAR: falta fecha prevista",IF(AND($O150&lt;&gt;"",$O150&gt;$F150),"REVISAR: devolución superior a cantidad",IF(AND($P150&lt;&gt;"",$M150&lt;&gt;"",$P150&lt;$M150),"REVISAR: fechas incoherentes",IF(AND($P150&lt;&gt;"",$Q150&gt;0),"REVISAR: fecha final con unidades pendientes","Correcto"))))))))</f>
        <v/>
      </c>
    </row>
    <row r="151">
      <c r="A151" s="3" t="n"/>
      <c r="B151" s="21" t="n"/>
      <c r="C151" s="3" t="n"/>
      <c r="D151" s="3" t="n"/>
      <c r="E151" s="21" t="n"/>
      <c r="F151" s="22" t="n"/>
      <c r="G151" s="3" t="n"/>
      <c r="H151" s="21" t="n"/>
      <c r="I151" s="3" t="n"/>
      <c r="J151" s="21" t="n"/>
      <c r="K151" s="3" t="n"/>
      <c r="L151" s="3" t="n"/>
      <c r="M151" s="40" t="n"/>
      <c r="N151" s="40" t="n"/>
      <c r="O151" s="22" t="n"/>
      <c r="P151" s="40" t="n"/>
      <c r="Q151" s="24">
        <f>IF($A151="","",IF(OR($G151="Alquiler",$G151="Préstamo"),MAX($F151-IF($O151="",0,$O151),0),0))</f>
        <v/>
      </c>
      <c r="R151" s="25">
        <f>IF($A151="","",IF(NOT(OR($G151="Alquiler",$G151="Préstamo")),"No procede",IF($Q151=0,"Devuelto",IF(AND($O151&lt;&gt;"",$O151&gt;0),"Devolución parcial",IF($M151="","Pendiente de salida",IF($N151="","Sin fecha prevista",IF($N151&lt;Resumen!$E$3,"Vencido",IF($N151&lt;=Resumen!$E$3+Resumen!$H$3,"Próximo vencimiento","En uso"))))))))</f>
        <v/>
      </c>
      <c r="S151" s="41">
        <f>IF(OR($A151="",$Q151=0,$N151=""),"",$N151-Resumen!$E$3)</f>
        <v/>
      </c>
      <c r="T151" s="27">
        <f>IF($A151="","",IF(OR($B151="",$C151="",$D151="",$F151="",$G151="",$I151="",$J151="",$K151="",$L151=""),"REVISAR: faltan datos obligatorios",IF(COUNTIF($A$8:$A$207,$A151)&gt;1,"REVISAR: ID duplicado",IF(AND(OR($G151="Alquiler",$G151="Préstamo"),$H151=""),"REVISAR: falta proveedor o propietario",IF(AND(OR($G151="Alquiler",$G151="Préstamo"),$Q151&gt;0,$N151=""),"REVISAR: falta fecha prevista",IF(AND($O151&lt;&gt;"",$O151&gt;$F151),"REVISAR: devolución superior a cantidad",IF(AND($P151&lt;&gt;"",$M151&lt;&gt;"",$P151&lt;$M151),"REVISAR: fechas incoherentes",IF(AND($P151&lt;&gt;"",$Q151&gt;0),"REVISAR: fecha final con unidades pendientes","Correcto"))))))))</f>
        <v/>
      </c>
    </row>
    <row r="152">
      <c r="A152" s="3" t="n"/>
      <c r="B152" s="21" t="n"/>
      <c r="C152" s="3" t="n"/>
      <c r="D152" s="3" t="n"/>
      <c r="E152" s="21" t="n"/>
      <c r="F152" s="22" t="n"/>
      <c r="G152" s="3" t="n"/>
      <c r="H152" s="21" t="n"/>
      <c r="I152" s="3" t="n"/>
      <c r="J152" s="21" t="n"/>
      <c r="K152" s="3" t="n"/>
      <c r="L152" s="3" t="n"/>
      <c r="M152" s="40" t="n"/>
      <c r="N152" s="40" t="n"/>
      <c r="O152" s="22" t="n"/>
      <c r="P152" s="40" t="n"/>
      <c r="Q152" s="24">
        <f>IF($A152="","",IF(OR($G152="Alquiler",$G152="Préstamo"),MAX($F152-IF($O152="",0,$O152),0),0))</f>
        <v/>
      </c>
      <c r="R152" s="25">
        <f>IF($A152="","",IF(NOT(OR($G152="Alquiler",$G152="Préstamo")),"No procede",IF($Q152=0,"Devuelto",IF(AND($O152&lt;&gt;"",$O152&gt;0),"Devolución parcial",IF($M152="","Pendiente de salida",IF($N152="","Sin fecha prevista",IF($N152&lt;Resumen!$E$3,"Vencido",IF($N152&lt;=Resumen!$E$3+Resumen!$H$3,"Próximo vencimiento","En uso"))))))))</f>
        <v/>
      </c>
      <c r="S152" s="41">
        <f>IF(OR($A152="",$Q152=0,$N152=""),"",$N152-Resumen!$E$3)</f>
        <v/>
      </c>
      <c r="T152" s="27">
        <f>IF($A152="","",IF(OR($B152="",$C152="",$D152="",$F152="",$G152="",$I152="",$J152="",$K152="",$L152=""),"REVISAR: faltan datos obligatorios",IF(COUNTIF($A$8:$A$207,$A152)&gt;1,"REVISAR: ID duplicado",IF(AND(OR($G152="Alquiler",$G152="Préstamo"),$H152=""),"REVISAR: falta proveedor o propietario",IF(AND(OR($G152="Alquiler",$G152="Préstamo"),$Q152&gt;0,$N152=""),"REVISAR: falta fecha prevista",IF(AND($O152&lt;&gt;"",$O152&gt;$F152),"REVISAR: devolución superior a cantidad",IF(AND($P152&lt;&gt;"",$M152&lt;&gt;"",$P152&lt;$M152),"REVISAR: fechas incoherentes",IF(AND($P152&lt;&gt;"",$Q152&gt;0),"REVISAR: fecha final con unidades pendientes","Correcto"))))))))</f>
        <v/>
      </c>
    </row>
    <row r="153">
      <c r="A153" s="3" t="n"/>
      <c r="B153" s="21" t="n"/>
      <c r="C153" s="3" t="n"/>
      <c r="D153" s="3" t="n"/>
      <c r="E153" s="21" t="n"/>
      <c r="F153" s="22" t="n"/>
      <c r="G153" s="3" t="n"/>
      <c r="H153" s="21" t="n"/>
      <c r="I153" s="3" t="n"/>
      <c r="J153" s="21" t="n"/>
      <c r="K153" s="3" t="n"/>
      <c r="L153" s="3" t="n"/>
      <c r="M153" s="40" t="n"/>
      <c r="N153" s="40" t="n"/>
      <c r="O153" s="22" t="n"/>
      <c r="P153" s="40" t="n"/>
      <c r="Q153" s="24">
        <f>IF($A153="","",IF(OR($G153="Alquiler",$G153="Préstamo"),MAX($F153-IF($O153="",0,$O153),0),0))</f>
        <v/>
      </c>
      <c r="R153" s="25">
        <f>IF($A153="","",IF(NOT(OR($G153="Alquiler",$G153="Préstamo")),"No procede",IF($Q153=0,"Devuelto",IF(AND($O153&lt;&gt;"",$O153&gt;0),"Devolución parcial",IF($M153="","Pendiente de salida",IF($N153="","Sin fecha prevista",IF($N153&lt;Resumen!$E$3,"Vencido",IF($N153&lt;=Resumen!$E$3+Resumen!$H$3,"Próximo vencimiento","En uso"))))))))</f>
        <v/>
      </c>
      <c r="S153" s="41">
        <f>IF(OR($A153="",$Q153=0,$N153=""),"",$N153-Resumen!$E$3)</f>
        <v/>
      </c>
      <c r="T153" s="27">
        <f>IF($A153="","",IF(OR($B153="",$C153="",$D153="",$F153="",$G153="",$I153="",$J153="",$K153="",$L153=""),"REVISAR: faltan datos obligatorios",IF(COUNTIF($A$8:$A$207,$A153)&gt;1,"REVISAR: ID duplicado",IF(AND(OR($G153="Alquiler",$G153="Préstamo"),$H153=""),"REVISAR: falta proveedor o propietario",IF(AND(OR($G153="Alquiler",$G153="Préstamo"),$Q153&gt;0,$N153=""),"REVISAR: falta fecha prevista",IF(AND($O153&lt;&gt;"",$O153&gt;$F153),"REVISAR: devolución superior a cantidad",IF(AND($P153&lt;&gt;"",$M153&lt;&gt;"",$P153&lt;$M153),"REVISAR: fechas incoherentes",IF(AND($P153&lt;&gt;"",$Q153&gt;0),"REVISAR: fecha final con unidades pendientes","Correcto"))))))))</f>
        <v/>
      </c>
    </row>
    <row r="154">
      <c r="A154" s="3" t="n"/>
      <c r="B154" s="21" t="n"/>
      <c r="C154" s="3" t="n"/>
      <c r="D154" s="3" t="n"/>
      <c r="E154" s="21" t="n"/>
      <c r="F154" s="22" t="n"/>
      <c r="G154" s="3" t="n"/>
      <c r="H154" s="21" t="n"/>
      <c r="I154" s="3" t="n"/>
      <c r="J154" s="21" t="n"/>
      <c r="K154" s="3" t="n"/>
      <c r="L154" s="3" t="n"/>
      <c r="M154" s="40" t="n"/>
      <c r="N154" s="40" t="n"/>
      <c r="O154" s="22" t="n"/>
      <c r="P154" s="40" t="n"/>
      <c r="Q154" s="24">
        <f>IF($A154="","",IF(OR($G154="Alquiler",$G154="Préstamo"),MAX($F154-IF($O154="",0,$O154),0),0))</f>
        <v/>
      </c>
      <c r="R154" s="25">
        <f>IF($A154="","",IF(NOT(OR($G154="Alquiler",$G154="Préstamo")),"No procede",IF($Q154=0,"Devuelto",IF(AND($O154&lt;&gt;"",$O154&gt;0),"Devolución parcial",IF($M154="","Pendiente de salida",IF($N154="","Sin fecha prevista",IF($N154&lt;Resumen!$E$3,"Vencido",IF($N154&lt;=Resumen!$E$3+Resumen!$H$3,"Próximo vencimiento","En uso"))))))))</f>
        <v/>
      </c>
      <c r="S154" s="41">
        <f>IF(OR($A154="",$Q154=0,$N154=""),"",$N154-Resumen!$E$3)</f>
        <v/>
      </c>
      <c r="T154" s="27">
        <f>IF($A154="","",IF(OR($B154="",$C154="",$D154="",$F154="",$G154="",$I154="",$J154="",$K154="",$L154=""),"REVISAR: faltan datos obligatorios",IF(COUNTIF($A$8:$A$207,$A154)&gt;1,"REVISAR: ID duplicado",IF(AND(OR($G154="Alquiler",$G154="Préstamo"),$H154=""),"REVISAR: falta proveedor o propietario",IF(AND(OR($G154="Alquiler",$G154="Préstamo"),$Q154&gt;0,$N154=""),"REVISAR: falta fecha prevista",IF(AND($O154&lt;&gt;"",$O154&gt;$F154),"REVISAR: devolución superior a cantidad",IF(AND($P154&lt;&gt;"",$M154&lt;&gt;"",$P154&lt;$M154),"REVISAR: fechas incoherentes",IF(AND($P154&lt;&gt;"",$Q154&gt;0),"REVISAR: fecha final con unidades pendientes","Correcto"))))))))</f>
        <v/>
      </c>
    </row>
    <row r="155">
      <c r="A155" s="3" t="n"/>
      <c r="B155" s="21" t="n"/>
      <c r="C155" s="3" t="n"/>
      <c r="D155" s="3" t="n"/>
      <c r="E155" s="21" t="n"/>
      <c r="F155" s="22" t="n"/>
      <c r="G155" s="3" t="n"/>
      <c r="H155" s="21" t="n"/>
      <c r="I155" s="3" t="n"/>
      <c r="J155" s="21" t="n"/>
      <c r="K155" s="3" t="n"/>
      <c r="L155" s="3" t="n"/>
      <c r="M155" s="40" t="n"/>
      <c r="N155" s="40" t="n"/>
      <c r="O155" s="22" t="n"/>
      <c r="P155" s="40" t="n"/>
      <c r="Q155" s="24">
        <f>IF($A155="","",IF(OR($G155="Alquiler",$G155="Préstamo"),MAX($F155-IF($O155="",0,$O155),0),0))</f>
        <v/>
      </c>
      <c r="R155" s="25">
        <f>IF($A155="","",IF(NOT(OR($G155="Alquiler",$G155="Préstamo")),"No procede",IF($Q155=0,"Devuelto",IF(AND($O155&lt;&gt;"",$O155&gt;0),"Devolución parcial",IF($M155="","Pendiente de salida",IF($N155="","Sin fecha prevista",IF($N155&lt;Resumen!$E$3,"Vencido",IF($N155&lt;=Resumen!$E$3+Resumen!$H$3,"Próximo vencimiento","En uso"))))))))</f>
        <v/>
      </c>
      <c r="S155" s="41">
        <f>IF(OR($A155="",$Q155=0,$N155=""),"",$N155-Resumen!$E$3)</f>
        <v/>
      </c>
      <c r="T155" s="27">
        <f>IF($A155="","",IF(OR($B155="",$C155="",$D155="",$F155="",$G155="",$I155="",$J155="",$K155="",$L155=""),"REVISAR: faltan datos obligatorios",IF(COUNTIF($A$8:$A$207,$A155)&gt;1,"REVISAR: ID duplicado",IF(AND(OR($G155="Alquiler",$G155="Préstamo"),$H155=""),"REVISAR: falta proveedor o propietario",IF(AND(OR($G155="Alquiler",$G155="Préstamo"),$Q155&gt;0,$N155=""),"REVISAR: falta fecha prevista",IF(AND($O155&lt;&gt;"",$O155&gt;$F155),"REVISAR: devolución superior a cantidad",IF(AND($P155&lt;&gt;"",$M155&lt;&gt;"",$P155&lt;$M155),"REVISAR: fechas incoherentes",IF(AND($P155&lt;&gt;"",$Q155&gt;0),"REVISAR: fecha final con unidades pendientes","Correcto"))))))))</f>
        <v/>
      </c>
    </row>
    <row r="156">
      <c r="A156" s="3" t="n"/>
      <c r="B156" s="21" t="n"/>
      <c r="C156" s="3" t="n"/>
      <c r="D156" s="3" t="n"/>
      <c r="E156" s="21" t="n"/>
      <c r="F156" s="22" t="n"/>
      <c r="G156" s="3" t="n"/>
      <c r="H156" s="21" t="n"/>
      <c r="I156" s="3" t="n"/>
      <c r="J156" s="21" t="n"/>
      <c r="K156" s="3" t="n"/>
      <c r="L156" s="3" t="n"/>
      <c r="M156" s="40" t="n"/>
      <c r="N156" s="40" t="n"/>
      <c r="O156" s="22" t="n"/>
      <c r="P156" s="40" t="n"/>
      <c r="Q156" s="24">
        <f>IF($A156="","",IF(OR($G156="Alquiler",$G156="Préstamo"),MAX($F156-IF($O156="",0,$O156),0),0))</f>
        <v/>
      </c>
      <c r="R156" s="25">
        <f>IF($A156="","",IF(NOT(OR($G156="Alquiler",$G156="Préstamo")),"No procede",IF($Q156=0,"Devuelto",IF(AND($O156&lt;&gt;"",$O156&gt;0),"Devolución parcial",IF($M156="","Pendiente de salida",IF($N156="","Sin fecha prevista",IF($N156&lt;Resumen!$E$3,"Vencido",IF($N156&lt;=Resumen!$E$3+Resumen!$H$3,"Próximo vencimiento","En uso"))))))))</f>
        <v/>
      </c>
      <c r="S156" s="41">
        <f>IF(OR($A156="",$Q156=0,$N156=""),"",$N156-Resumen!$E$3)</f>
        <v/>
      </c>
      <c r="T156" s="27">
        <f>IF($A156="","",IF(OR($B156="",$C156="",$D156="",$F156="",$G156="",$I156="",$J156="",$K156="",$L156=""),"REVISAR: faltan datos obligatorios",IF(COUNTIF($A$8:$A$207,$A156)&gt;1,"REVISAR: ID duplicado",IF(AND(OR($G156="Alquiler",$G156="Préstamo"),$H156=""),"REVISAR: falta proveedor o propietario",IF(AND(OR($G156="Alquiler",$G156="Préstamo"),$Q156&gt;0,$N156=""),"REVISAR: falta fecha prevista",IF(AND($O156&lt;&gt;"",$O156&gt;$F156),"REVISAR: devolución superior a cantidad",IF(AND($P156&lt;&gt;"",$M156&lt;&gt;"",$P156&lt;$M156),"REVISAR: fechas incoherentes",IF(AND($P156&lt;&gt;"",$Q156&gt;0),"REVISAR: fecha final con unidades pendientes","Correcto"))))))))</f>
        <v/>
      </c>
    </row>
    <row r="157">
      <c r="A157" s="3" t="n"/>
      <c r="B157" s="21" t="n"/>
      <c r="C157" s="3" t="n"/>
      <c r="D157" s="3" t="n"/>
      <c r="E157" s="21" t="n"/>
      <c r="F157" s="22" t="n"/>
      <c r="G157" s="3" t="n"/>
      <c r="H157" s="21" t="n"/>
      <c r="I157" s="3" t="n"/>
      <c r="J157" s="21" t="n"/>
      <c r="K157" s="3" t="n"/>
      <c r="L157" s="3" t="n"/>
      <c r="M157" s="40" t="n"/>
      <c r="N157" s="40" t="n"/>
      <c r="O157" s="22" t="n"/>
      <c r="P157" s="40" t="n"/>
      <c r="Q157" s="24">
        <f>IF($A157="","",IF(OR($G157="Alquiler",$G157="Préstamo"),MAX($F157-IF($O157="",0,$O157),0),0))</f>
        <v/>
      </c>
      <c r="R157" s="25">
        <f>IF($A157="","",IF(NOT(OR($G157="Alquiler",$G157="Préstamo")),"No procede",IF($Q157=0,"Devuelto",IF(AND($O157&lt;&gt;"",$O157&gt;0),"Devolución parcial",IF($M157="","Pendiente de salida",IF($N157="","Sin fecha prevista",IF($N157&lt;Resumen!$E$3,"Vencido",IF($N157&lt;=Resumen!$E$3+Resumen!$H$3,"Próximo vencimiento","En uso"))))))))</f>
        <v/>
      </c>
      <c r="S157" s="41">
        <f>IF(OR($A157="",$Q157=0,$N157=""),"",$N157-Resumen!$E$3)</f>
        <v/>
      </c>
      <c r="T157" s="27">
        <f>IF($A157="","",IF(OR($B157="",$C157="",$D157="",$F157="",$G157="",$I157="",$J157="",$K157="",$L157=""),"REVISAR: faltan datos obligatorios",IF(COUNTIF($A$8:$A$207,$A157)&gt;1,"REVISAR: ID duplicado",IF(AND(OR($G157="Alquiler",$G157="Préstamo"),$H157=""),"REVISAR: falta proveedor o propietario",IF(AND(OR($G157="Alquiler",$G157="Préstamo"),$Q157&gt;0,$N157=""),"REVISAR: falta fecha prevista",IF(AND($O157&lt;&gt;"",$O157&gt;$F157),"REVISAR: devolución superior a cantidad",IF(AND($P157&lt;&gt;"",$M157&lt;&gt;"",$P157&lt;$M157),"REVISAR: fechas incoherentes",IF(AND($P157&lt;&gt;"",$Q157&gt;0),"REVISAR: fecha final con unidades pendientes","Correcto"))))))))</f>
        <v/>
      </c>
    </row>
    <row r="158">
      <c r="A158" s="3" t="n"/>
      <c r="B158" s="21" t="n"/>
      <c r="C158" s="3" t="n"/>
      <c r="D158" s="3" t="n"/>
      <c r="E158" s="21" t="n"/>
      <c r="F158" s="22" t="n"/>
      <c r="G158" s="3" t="n"/>
      <c r="H158" s="21" t="n"/>
      <c r="I158" s="3" t="n"/>
      <c r="J158" s="21" t="n"/>
      <c r="K158" s="3" t="n"/>
      <c r="L158" s="3" t="n"/>
      <c r="M158" s="40" t="n"/>
      <c r="N158" s="40" t="n"/>
      <c r="O158" s="22" t="n"/>
      <c r="P158" s="40" t="n"/>
      <c r="Q158" s="24">
        <f>IF($A158="","",IF(OR($G158="Alquiler",$G158="Préstamo"),MAX($F158-IF($O158="",0,$O158),0),0))</f>
        <v/>
      </c>
      <c r="R158" s="25">
        <f>IF($A158="","",IF(NOT(OR($G158="Alquiler",$G158="Préstamo")),"No procede",IF($Q158=0,"Devuelto",IF(AND($O158&lt;&gt;"",$O158&gt;0),"Devolución parcial",IF($M158="","Pendiente de salida",IF($N158="","Sin fecha prevista",IF($N158&lt;Resumen!$E$3,"Vencido",IF($N158&lt;=Resumen!$E$3+Resumen!$H$3,"Próximo vencimiento","En uso"))))))))</f>
        <v/>
      </c>
      <c r="S158" s="41">
        <f>IF(OR($A158="",$Q158=0,$N158=""),"",$N158-Resumen!$E$3)</f>
        <v/>
      </c>
      <c r="T158" s="27">
        <f>IF($A158="","",IF(OR($B158="",$C158="",$D158="",$F158="",$G158="",$I158="",$J158="",$K158="",$L158=""),"REVISAR: faltan datos obligatorios",IF(COUNTIF($A$8:$A$207,$A158)&gt;1,"REVISAR: ID duplicado",IF(AND(OR($G158="Alquiler",$G158="Préstamo"),$H158=""),"REVISAR: falta proveedor o propietario",IF(AND(OR($G158="Alquiler",$G158="Préstamo"),$Q158&gt;0,$N158=""),"REVISAR: falta fecha prevista",IF(AND($O158&lt;&gt;"",$O158&gt;$F158),"REVISAR: devolución superior a cantidad",IF(AND($P158&lt;&gt;"",$M158&lt;&gt;"",$P158&lt;$M158),"REVISAR: fechas incoherentes",IF(AND($P158&lt;&gt;"",$Q158&gt;0),"REVISAR: fecha final con unidades pendientes","Correcto"))))))))</f>
        <v/>
      </c>
    </row>
    <row r="159">
      <c r="A159" s="3" t="n"/>
      <c r="B159" s="21" t="n"/>
      <c r="C159" s="3" t="n"/>
      <c r="D159" s="3" t="n"/>
      <c r="E159" s="21" t="n"/>
      <c r="F159" s="22" t="n"/>
      <c r="G159" s="3" t="n"/>
      <c r="H159" s="21" t="n"/>
      <c r="I159" s="3" t="n"/>
      <c r="J159" s="21" t="n"/>
      <c r="K159" s="3" t="n"/>
      <c r="L159" s="3" t="n"/>
      <c r="M159" s="40" t="n"/>
      <c r="N159" s="40" t="n"/>
      <c r="O159" s="22" t="n"/>
      <c r="P159" s="40" t="n"/>
      <c r="Q159" s="24">
        <f>IF($A159="","",IF(OR($G159="Alquiler",$G159="Préstamo"),MAX($F159-IF($O159="",0,$O159),0),0))</f>
        <v/>
      </c>
      <c r="R159" s="25">
        <f>IF($A159="","",IF(NOT(OR($G159="Alquiler",$G159="Préstamo")),"No procede",IF($Q159=0,"Devuelto",IF(AND($O159&lt;&gt;"",$O159&gt;0),"Devolución parcial",IF($M159="","Pendiente de salida",IF($N159="","Sin fecha prevista",IF($N159&lt;Resumen!$E$3,"Vencido",IF($N159&lt;=Resumen!$E$3+Resumen!$H$3,"Próximo vencimiento","En uso"))))))))</f>
        <v/>
      </c>
      <c r="S159" s="41">
        <f>IF(OR($A159="",$Q159=0,$N159=""),"",$N159-Resumen!$E$3)</f>
        <v/>
      </c>
      <c r="T159" s="27">
        <f>IF($A159="","",IF(OR($B159="",$C159="",$D159="",$F159="",$G159="",$I159="",$J159="",$K159="",$L159=""),"REVISAR: faltan datos obligatorios",IF(COUNTIF($A$8:$A$207,$A159)&gt;1,"REVISAR: ID duplicado",IF(AND(OR($G159="Alquiler",$G159="Préstamo"),$H159=""),"REVISAR: falta proveedor o propietario",IF(AND(OR($G159="Alquiler",$G159="Préstamo"),$Q159&gt;0,$N159=""),"REVISAR: falta fecha prevista",IF(AND($O159&lt;&gt;"",$O159&gt;$F159),"REVISAR: devolución superior a cantidad",IF(AND($P159&lt;&gt;"",$M159&lt;&gt;"",$P159&lt;$M159),"REVISAR: fechas incoherentes",IF(AND($P159&lt;&gt;"",$Q159&gt;0),"REVISAR: fecha final con unidades pendientes","Correcto"))))))))</f>
        <v/>
      </c>
    </row>
    <row r="160">
      <c r="A160" s="3" t="n"/>
      <c r="B160" s="21" t="n"/>
      <c r="C160" s="3" t="n"/>
      <c r="D160" s="3" t="n"/>
      <c r="E160" s="21" t="n"/>
      <c r="F160" s="22" t="n"/>
      <c r="G160" s="3" t="n"/>
      <c r="H160" s="21" t="n"/>
      <c r="I160" s="3" t="n"/>
      <c r="J160" s="21" t="n"/>
      <c r="K160" s="3" t="n"/>
      <c r="L160" s="3" t="n"/>
      <c r="M160" s="40" t="n"/>
      <c r="N160" s="40" t="n"/>
      <c r="O160" s="22" t="n"/>
      <c r="P160" s="40" t="n"/>
      <c r="Q160" s="24">
        <f>IF($A160="","",IF(OR($G160="Alquiler",$G160="Préstamo"),MAX($F160-IF($O160="",0,$O160),0),0))</f>
        <v/>
      </c>
      <c r="R160" s="25">
        <f>IF($A160="","",IF(NOT(OR($G160="Alquiler",$G160="Préstamo")),"No procede",IF($Q160=0,"Devuelto",IF(AND($O160&lt;&gt;"",$O160&gt;0),"Devolución parcial",IF($M160="","Pendiente de salida",IF($N160="","Sin fecha prevista",IF($N160&lt;Resumen!$E$3,"Vencido",IF($N160&lt;=Resumen!$E$3+Resumen!$H$3,"Próximo vencimiento","En uso"))))))))</f>
        <v/>
      </c>
      <c r="S160" s="41">
        <f>IF(OR($A160="",$Q160=0,$N160=""),"",$N160-Resumen!$E$3)</f>
        <v/>
      </c>
      <c r="T160" s="27">
        <f>IF($A160="","",IF(OR($B160="",$C160="",$D160="",$F160="",$G160="",$I160="",$J160="",$K160="",$L160=""),"REVISAR: faltan datos obligatorios",IF(COUNTIF($A$8:$A$207,$A160)&gt;1,"REVISAR: ID duplicado",IF(AND(OR($G160="Alquiler",$G160="Préstamo"),$H160=""),"REVISAR: falta proveedor o propietario",IF(AND(OR($G160="Alquiler",$G160="Préstamo"),$Q160&gt;0,$N160=""),"REVISAR: falta fecha prevista",IF(AND($O160&lt;&gt;"",$O160&gt;$F160),"REVISAR: devolución superior a cantidad",IF(AND($P160&lt;&gt;"",$M160&lt;&gt;"",$P160&lt;$M160),"REVISAR: fechas incoherentes",IF(AND($P160&lt;&gt;"",$Q160&gt;0),"REVISAR: fecha final con unidades pendientes","Correcto"))))))))</f>
        <v/>
      </c>
    </row>
    <row r="161">
      <c r="A161" s="3" t="n"/>
      <c r="B161" s="21" t="n"/>
      <c r="C161" s="3" t="n"/>
      <c r="D161" s="3" t="n"/>
      <c r="E161" s="21" t="n"/>
      <c r="F161" s="22" t="n"/>
      <c r="G161" s="3" t="n"/>
      <c r="H161" s="21" t="n"/>
      <c r="I161" s="3" t="n"/>
      <c r="J161" s="21" t="n"/>
      <c r="K161" s="3" t="n"/>
      <c r="L161" s="3" t="n"/>
      <c r="M161" s="40" t="n"/>
      <c r="N161" s="40" t="n"/>
      <c r="O161" s="22" t="n"/>
      <c r="P161" s="40" t="n"/>
      <c r="Q161" s="24">
        <f>IF($A161="","",IF(OR($G161="Alquiler",$G161="Préstamo"),MAX($F161-IF($O161="",0,$O161),0),0))</f>
        <v/>
      </c>
      <c r="R161" s="25">
        <f>IF($A161="","",IF(NOT(OR($G161="Alquiler",$G161="Préstamo")),"No procede",IF($Q161=0,"Devuelto",IF(AND($O161&lt;&gt;"",$O161&gt;0),"Devolución parcial",IF($M161="","Pendiente de salida",IF($N161="","Sin fecha prevista",IF($N161&lt;Resumen!$E$3,"Vencido",IF($N161&lt;=Resumen!$E$3+Resumen!$H$3,"Próximo vencimiento","En uso"))))))))</f>
        <v/>
      </c>
      <c r="S161" s="41">
        <f>IF(OR($A161="",$Q161=0,$N161=""),"",$N161-Resumen!$E$3)</f>
        <v/>
      </c>
      <c r="T161" s="27">
        <f>IF($A161="","",IF(OR($B161="",$C161="",$D161="",$F161="",$G161="",$I161="",$J161="",$K161="",$L161=""),"REVISAR: faltan datos obligatorios",IF(COUNTIF($A$8:$A$207,$A161)&gt;1,"REVISAR: ID duplicado",IF(AND(OR($G161="Alquiler",$G161="Préstamo"),$H161=""),"REVISAR: falta proveedor o propietario",IF(AND(OR($G161="Alquiler",$G161="Préstamo"),$Q161&gt;0,$N161=""),"REVISAR: falta fecha prevista",IF(AND($O161&lt;&gt;"",$O161&gt;$F161),"REVISAR: devolución superior a cantidad",IF(AND($P161&lt;&gt;"",$M161&lt;&gt;"",$P161&lt;$M161),"REVISAR: fechas incoherentes",IF(AND($P161&lt;&gt;"",$Q161&gt;0),"REVISAR: fecha final con unidades pendientes","Correcto"))))))))</f>
        <v/>
      </c>
    </row>
    <row r="162">
      <c r="A162" s="3" t="n"/>
      <c r="B162" s="21" t="n"/>
      <c r="C162" s="3" t="n"/>
      <c r="D162" s="3" t="n"/>
      <c r="E162" s="21" t="n"/>
      <c r="F162" s="22" t="n"/>
      <c r="G162" s="3" t="n"/>
      <c r="H162" s="21" t="n"/>
      <c r="I162" s="3" t="n"/>
      <c r="J162" s="21" t="n"/>
      <c r="K162" s="3" t="n"/>
      <c r="L162" s="3" t="n"/>
      <c r="M162" s="40" t="n"/>
      <c r="N162" s="40" t="n"/>
      <c r="O162" s="22" t="n"/>
      <c r="P162" s="40" t="n"/>
      <c r="Q162" s="24">
        <f>IF($A162="","",IF(OR($G162="Alquiler",$G162="Préstamo"),MAX($F162-IF($O162="",0,$O162),0),0))</f>
        <v/>
      </c>
      <c r="R162" s="25">
        <f>IF($A162="","",IF(NOT(OR($G162="Alquiler",$G162="Préstamo")),"No procede",IF($Q162=0,"Devuelto",IF(AND($O162&lt;&gt;"",$O162&gt;0),"Devolución parcial",IF($M162="","Pendiente de salida",IF($N162="","Sin fecha prevista",IF($N162&lt;Resumen!$E$3,"Vencido",IF($N162&lt;=Resumen!$E$3+Resumen!$H$3,"Próximo vencimiento","En uso"))))))))</f>
        <v/>
      </c>
      <c r="S162" s="41">
        <f>IF(OR($A162="",$Q162=0,$N162=""),"",$N162-Resumen!$E$3)</f>
        <v/>
      </c>
      <c r="T162" s="27">
        <f>IF($A162="","",IF(OR($B162="",$C162="",$D162="",$F162="",$G162="",$I162="",$J162="",$K162="",$L162=""),"REVISAR: faltan datos obligatorios",IF(COUNTIF($A$8:$A$207,$A162)&gt;1,"REVISAR: ID duplicado",IF(AND(OR($G162="Alquiler",$G162="Préstamo"),$H162=""),"REVISAR: falta proveedor o propietario",IF(AND(OR($G162="Alquiler",$G162="Préstamo"),$Q162&gt;0,$N162=""),"REVISAR: falta fecha prevista",IF(AND($O162&lt;&gt;"",$O162&gt;$F162),"REVISAR: devolución superior a cantidad",IF(AND($P162&lt;&gt;"",$M162&lt;&gt;"",$P162&lt;$M162),"REVISAR: fechas incoherentes",IF(AND($P162&lt;&gt;"",$Q162&gt;0),"REVISAR: fecha final con unidades pendientes","Correcto"))))))))</f>
        <v/>
      </c>
    </row>
    <row r="163">
      <c r="A163" s="3" t="n"/>
      <c r="B163" s="21" t="n"/>
      <c r="C163" s="3" t="n"/>
      <c r="D163" s="3" t="n"/>
      <c r="E163" s="21" t="n"/>
      <c r="F163" s="22" t="n"/>
      <c r="G163" s="3" t="n"/>
      <c r="H163" s="21" t="n"/>
      <c r="I163" s="3" t="n"/>
      <c r="J163" s="21" t="n"/>
      <c r="K163" s="3" t="n"/>
      <c r="L163" s="3" t="n"/>
      <c r="M163" s="40" t="n"/>
      <c r="N163" s="40" t="n"/>
      <c r="O163" s="22" t="n"/>
      <c r="P163" s="40" t="n"/>
      <c r="Q163" s="24">
        <f>IF($A163="","",IF(OR($G163="Alquiler",$G163="Préstamo"),MAX($F163-IF($O163="",0,$O163),0),0))</f>
        <v/>
      </c>
      <c r="R163" s="25">
        <f>IF($A163="","",IF(NOT(OR($G163="Alquiler",$G163="Préstamo")),"No procede",IF($Q163=0,"Devuelto",IF(AND($O163&lt;&gt;"",$O163&gt;0),"Devolución parcial",IF($M163="","Pendiente de salida",IF($N163="","Sin fecha prevista",IF($N163&lt;Resumen!$E$3,"Vencido",IF($N163&lt;=Resumen!$E$3+Resumen!$H$3,"Próximo vencimiento","En uso"))))))))</f>
        <v/>
      </c>
      <c r="S163" s="41">
        <f>IF(OR($A163="",$Q163=0,$N163=""),"",$N163-Resumen!$E$3)</f>
        <v/>
      </c>
      <c r="T163" s="27">
        <f>IF($A163="","",IF(OR($B163="",$C163="",$D163="",$F163="",$G163="",$I163="",$J163="",$K163="",$L163=""),"REVISAR: faltan datos obligatorios",IF(COUNTIF($A$8:$A$207,$A163)&gt;1,"REVISAR: ID duplicado",IF(AND(OR($G163="Alquiler",$G163="Préstamo"),$H163=""),"REVISAR: falta proveedor o propietario",IF(AND(OR($G163="Alquiler",$G163="Préstamo"),$Q163&gt;0,$N163=""),"REVISAR: falta fecha prevista",IF(AND($O163&lt;&gt;"",$O163&gt;$F163),"REVISAR: devolución superior a cantidad",IF(AND($P163&lt;&gt;"",$M163&lt;&gt;"",$P163&lt;$M163),"REVISAR: fechas incoherentes",IF(AND($P163&lt;&gt;"",$Q163&gt;0),"REVISAR: fecha final con unidades pendientes","Correcto"))))))))</f>
        <v/>
      </c>
    </row>
    <row r="164">
      <c r="A164" s="3" t="n"/>
      <c r="B164" s="21" t="n"/>
      <c r="C164" s="3" t="n"/>
      <c r="D164" s="3" t="n"/>
      <c r="E164" s="21" t="n"/>
      <c r="F164" s="22" t="n"/>
      <c r="G164" s="3" t="n"/>
      <c r="H164" s="21" t="n"/>
      <c r="I164" s="3" t="n"/>
      <c r="J164" s="21" t="n"/>
      <c r="K164" s="3" t="n"/>
      <c r="L164" s="3" t="n"/>
      <c r="M164" s="40" t="n"/>
      <c r="N164" s="40" t="n"/>
      <c r="O164" s="22" t="n"/>
      <c r="P164" s="40" t="n"/>
      <c r="Q164" s="24">
        <f>IF($A164="","",IF(OR($G164="Alquiler",$G164="Préstamo"),MAX($F164-IF($O164="",0,$O164),0),0))</f>
        <v/>
      </c>
      <c r="R164" s="25">
        <f>IF($A164="","",IF(NOT(OR($G164="Alquiler",$G164="Préstamo")),"No procede",IF($Q164=0,"Devuelto",IF(AND($O164&lt;&gt;"",$O164&gt;0),"Devolución parcial",IF($M164="","Pendiente de salida",IF($N164="","Sin fecha prevista",IF($N164&lt;Resumen!$E$3,"Vencido",IF($N164&lt;=Resumen!$E$3+Resumen!$H$3,"Próximo vencimiento","En uso"))))))))</f>
        <v/>
      </c>
      <c r="S164" s="41">
        <f>IF(OR($A164="",$Q164=0,$N164=""),"",$N164-Resumen!$E$3)</f>
        <v/>
      </c>
      <c r="T164" s="27">
        <f>IF($A164="","",IF(OR($B164="",$C164="",$D164="",$F164="",$G164="",$I164="",$J164="",$K164="",$L164=""),"REVISAR: faltan datos obligatorios",IF(COUNTIF($A$8:$A$207,$A164)&gt;1,"REVISAR: ID duplicado",IF(AND(OR($G164="Alquiler",$G164="Préstamo"),$H164=""),"REVISAR: falta proveedor o propietario",IF(AND(OR($G164="Alquiler",$G164="Préstamo"),$Q164&gt;0,$N164=""),"REVISAR: falta fecha prevista",IF(AND($O164&lt;&gt;"",$O164&gt;$F164),"REVISAR: devolución superior a cantidad",IF(AND($P164&lt;&gt;"",$M164&lt;&gt;"",$P164&lt;$M164),"REVISAR: fechas incoherentes",IF(AND($P164&lt;&gt;"",$Q164&gt;0),"REVISAR: fecha final con unidades pendientes","Correcto"))))))))</f>
        <v/>
      </c>
    </row>
    <row r="165">
      <c r="A165" s="3" t="n"/>
      <c r="B165" s="21" t="n"/>
      <c r="C165" s="3" t="n"/>
      <c r="D165" s="3" t="n"/>
      <c r="E165" s="21" t="n"/>
      <c r="F165" s="22" t="n"/>
      <c r="G165" s="3" t="n"/>
      <c r="H165" s="21" t="n"/>
      <c r="I165" s="3" t="n"/>
      <c r="J165" s="21" t="n"/>
      <c r="K165" s="3" t="n"/>
      <c r="L165" s="3" t="n"/>
      <c r="M165" s="40" t="n"/>
      <c r="N165" s="40" t="n"/>
      <c r="O165" s="22" t="n"/>
      <c r="P165" s="40" t="n"/>
      <c r="Q165" s="24">
        <f>IF($A165="","",IF(OR($G165="Alquiler",$G165="Préstamo"),MAX($F165-IF($O165="",0,$O165),0),0))</f>
        <v/>
      </c>
      <c r="R165" s="25">
        <f>IF($A165="","",IF(NOT(OR($G165="Alquiler",$G165="Préstamo")),"No procede",IF($Q165=0,"Devuelto",IF(AND($O165&lt;&gt;"",$O165&gt;0),"Devolución parcial",IF($M165="","Pendiente de salida",IF($N165="","Sin fecha prevista",IF($N165&lt;Resumen!$E$3,"Vencido",IF($N165&lt;=Resumen!$E$3+Resumen!$H$3,"Próximo vencimiento","En uso"))))))))</f>
        <v/>
      </c>
      <c r="S165" s="41">
        <f>IF(OR($A165="",$Q165=0,$N165=""),"",$N165-Resumen!$E$3)</f>
        <v/>
      </c>
      <c r="T165" s="27">
        <f>IF($A165="","",IF(OR($B165="",$C165="",$D165="",$F165="",$G165="",$I165="",$J165="",$K165="",$L165=""),"REVISAR: faltan datos obligatorios",IF(COUNTIF($A$8:$A$207,$A165)&gt;1,"REVISAR: ID duplicado",IF(AND(OR($G165="Alquiler",$G165="Préstamo"),$H165=""),"REVISAR: falta proveedor o propietario",IF(AND(OR($G165="Alquiler",$G165="Préstamo"),$Q165&gt;0,$N165=""),"REVISAR: falta fecha prevista",IF(AND($O165&lt;&gt;"",$O165&gt;$F165),"REVISAR: devolución superior a cantidad",IF(AND($P165&lt;&gt;"",$M165&lt;&gt;"",$P165&lt;$M165),"REVISAR: fechas incoherentes",IF(AND($P165&lt;&gt;"",$Q165&gt;0),"REVISAR: fecha final con unidades pendientes","Correcto"))))))))</f>
        <v/>
      </c>
    </row>
    <row r="166">
      <c r="A166" s="3" t="n"/>
      <c r="B166" s="21" t="n"/>
      <c r="C166" s="3" t="n"/>
      <c r="D166" s="3" t="n"/>
      <c r="E166" s="21" t="n"/>
      <c r="F166" s="22" t="n"/>
      <c r="G166" s="3" t="n"/>
      <c r="H166" s="21" t="n"/>
      <c r="I166" s="3" t="n"/>
      <c r="J166" s="21" t="n"/>
      <c r="K166" s="3" t="n"/>
      <c r="L166" s="3" t="n"/>
      <c r="M166" s="40" t="n"/>
      <c r="N166" s="40" t="n"/>
      <c r="O166" s="22" t="n"/>
      <c r="P166" s="40" t="n"/>
      <c r="Q166" s="24">
        <f>IF($A166="","",IF(OR($G166="Alquiler",$G166="Préstamo"),MAX($F166-IF($O166="",0,$O166),0),0))</f>
        <v/>
      </c>
      <c r="R166" s="25">
        <f>IF($A166="","",IF(NOT(OR($G166="Alquiler",$G166="Préstamo")),"No procede",IF($Q166=0,"Devuelto",IF(AND($O166&lt;&gt;"",$O166&gt;0),"Devolución parcial",IF($M166="","Pendiente de salida",IF($N166="","Sin fecha prevista",IF($N166&lt;Resumen!$E$3,"Vencido",IF($N166&lt;=Resumen!$E$3+Resumen!$H$3,"Próximo vencimiento","En uso"))))))))</f>
        <v/>
      </c>
      <c r="S166" s="41">
        <f>IF(OR($A166="",$Q166=0,$N166=""),"",$N166-Resumen!$E$3)</f>
        <v/>
      </c>
      <c r="T166" s="27">
        <f>IF($A166="","",IF(OR($B166="",$C166="",$D166="",$F166="",$G166="",$I166="",$J166="",$K166="",$L166=""),"REVISAR: faltan datos obligatorios",IF(COUNTIF($A$8:$A$207,$A166)&gt;1,"REVISAR: ID duplicado",IF(AND(OR($G166="Alquiler",$G166="Préstamo"),$H166=""),"REVISAR: falta proveedor o propietario",IF(AND(OR($G166="Alquiler",$G166="Préstamo"),$Q166&gt;0,$N166=""),"REVISAR: falta fecha prevista",IF(AND($O166&lt;&gt;"",$O166&gt;$F166),"REVISAR: devolución superior a cantidad",IF(AND($P166&lt;&gt;"",$M166&lt;&gt;"",$P166&lt;$M166),"REVISAR: fechas incoherentes",IF(AND($P166&lt;&gt;"",$Q166&gt;0),"REVISAR: fecha final con unidades pendientes","Correcto"))))))))</f>
        <v/>
      </c>
    </row>
    <row r="167">
      <c r="A167" s="3" t="n"/>
      <c r="B167" s="21" t="n"/>
      <c r="C167" s="3" t="n"/>
      <c r="D167" s="3" t="n"/>
      <c r="E167" s="21" t="n"/>
      <c r="F167" s="22" t="n"/>
      <c r="G167" s="3" t="n"/>
      <c r="H167" s="21" t="n"/>
      <c r="I167" s="3" t="n"/>
      <c r="J167" s="21" t="n"/>
      <c r="K167" s="3" t="n"/>
      <c r="L167" s="3" t="n"/>
      <c r="M167" s="40" t="n"/>
      <c r="N167" s="40" t="n"/>
      <c r="O167" s="22" t="n"/>
      <c r="P167" s="40" t="n"/>
      <c r="Q167" s="24">
        <f>IF($A167="","",IF(OR($G167="Alquiler",$G167="Préstamo"),MAX($F167-IF($O167="",0,$O167),0),0))</f>
        <v/>
      </c>
      <c r="R167" s="25">
        <f>IF($A167="","",IF(NOT(OR($G167="Alquiler",$G167="Préstamo")),"No procede",IF($Q167=0,"Devuelto",IF(AND($O167&lt;&gt;"",$O167&gt;0),"Devolución parcial",IF($M167="","Pendiente de salida",IF($N167="","Sin fecha prevista",IF($N167&lt;Resumen!$E$3,"Vencido",IF($N167&lt;=Resumen!$E$3+Resumen!$H$3,"Próximo vencimiento","En uso"))))))))</f>
        <v/>
      </c>
      <c r="S167" s="41">
        <f>IF(OR($A167="",$Q167=0,$N167=""),"",$N167-Resumen!$E$3)</f>
        <v/>
      </c>
      <c r="T167" s="27">
        <f>IF($A167="","",IF(OR($B167="",$C167="",$D167="",$F167="",$G167="",$I167="",$J167="",$K167="",$L167=""),"REVISAR: faltan datos obligatorios",IF(COUNTIF($A$8:$A$207,$A167)&gt;1,"REVISAR: ID duplicado",IF(AND(OR($G167="Alquiler",$G167="Préstamo"),$H167=""),"REVISAR: falta proveedor o propietario",IF(AND(OR($G167="Alquiler",$G167="Préstamo"),$Q167&gt;0,$N167=""),"REVISAR: falta fecha prevista",IF(AND($O167&lt;&gt;"",$O167&gt;$F167),"REVISAR: devolución superior a cantidad",IF(AND($P167&lt;&gt;"",$M167&lt;&gt;"",$P167&lt;$M167),"REVISAR: fechas incoherentes",IF(AND($P167&lt;&gt;"",$Q167&gt;0),"REVISAR: fecha final con unidades pendientes","Correcto"))))))))</f>
        <v/>
      </c>
    </row>
    <row r="168">
      <c r="A168" s="3" t="n"/>
      <c r="B168" s="21" t="n"/>
      <c r="C168" s="3" t="n"/>
      <c r="D168" s="3" t="n"/>
      <c r="E168" s="21" t="n"/>
      <c r="F168" s="22" t="n"/>
      <c r="G168" s="3" t="n"/>
      <c r="H168" s="21" t="n"/>
      <c r="I168" s="3" t="n"/>
      <c r="J168" s="21" t="n"/>
      <c r="K168" s="3" t="n"/>
      <c r="L168" s="3" t="n"/>
      <c r="M168" s="40" t="n"/>
      <c r="N168" s="40" t="n"/>
      <c r="O168" s="22" t="n"/>
      <c r="P168" s="40" t="n"/>
      <c r="Q168" s="24">
        <f>IF($A168="","",IF(OR($G168="Alquiler",$G168="Préstamo"),MAX($F168-IF($O168="",0,$O168),0),0))</f>
        <v/>
      </c>
      <c r="R168" s="25">
        <f>IF($A168="","",IF(NOT(OR($G168="Alquiler",$G168="Préstamo")),"No procede",IF($Q168=0,"Devuelto",IF(AND($O168&lt;&gt;"",$O168&gt;0),"Devolución parcial",IF($M168="","Pendiente de salida",IF($N168="","Sin fecha prevista",IF($N168&lt;Resumen!$E$3,"Vencido",IF($N168&lt;=Resumen!$E$3+Resumen!$H$3,"Próximo vencimiento","En uso"))))))))</f>
        <v/>
      </c>
      <c r="S168" s="41">
        <f>IF(OR($A168="",$Q168=0,$N168=""),"",$N168-Resumen!$E$3)</f>
        <v/>
      </c>
      <c r="T168" s="27">
        <f>IF($A168="","",IF(OR($B168="",$C168="",$D168="",$F168="",$G168="",$I168="",$J168="",$K168="",$L168=""),"REVISAR: faltan datos obligatorios",IF(COUNTIF($A$8:$A$207,$A168)&gt;1,"REVISAR: ID duplicado",IF(AND(OR($G168="Alquiler",$G168="Préstamo"),$H168=""),"REVISAR: falta proveedor o propietario",IF(AND(OR($G168="Alquiler",$G168="Préstamo"),$Q168&gt;0,$N168=""),"REVISAR: falta fecha prevista",IF(AND($O168&lt;&gt;"",$O168&gt;$F168),"REVISAR: devolución superior a cantidad",IF(AND($P168&lt;&gt;"",$M168&lt;&gt;"",$P168&lt;$M168),"REVISAR: fechas incoherentes",IF(AND($P168&lt;&gt;"",$Q168&gt;0),"REVISAR: fecha final con unidades pendientes","Correcto"))))))))</f>
        <v/>
      </c>
    </row>
    <row r="169">
      <c r="A169" s="3" t="n"/>
      <c r="B169" s="21" t="n"/>
      <c r="C169" s="3" t="n"/>
      <c r="D169" s="3" t="n"/>
      <c r="E169" s="21" t="n"/>
      <c r="F169" s="22" t="n"/>
      <c r="G169" s="3" t="n"/>
      <c r="H169" s="21" t="n"/>
      <c r="I169" s="3" t="n"/>
      <c r="J169" s="21" t="n"/>
      <c r="K169" s="3" t="n"/>
      <c r="L169" s="3" t="n"/>
      <c r="M169" s="40" t="n"/>
      <c r="N169" s="40" t="n"/>
      <c r="O169" s="22" t="n"/>
      <c r="P169" s="40" t="n"/>
      <c r="Q169" s="24">
        <f>IF($A169="","",IF(OR($G169="Alquiler",$G169="Préstamo"),MAX($F169-IF($O169="",0,$O169),0),0))</f>
        <v/>
      </c>
      <c r="R169" s="25">
        <f>IF($A169="","",IF(NOT(OR($G169="Alquiler",$G169="Préstamo")),"No procede",IF($Q169=0,"Devuelto",IF(AND($O169&lt;&gt;"",$O169&gt;0),"Devolución parcial",IF($M169="","Pendiente de salida",IF($N169="","Sin fecha prevista",IF($N169&lt;Resumen!$E$3,"Vencido",IF($N169&lt;=Resumen!$E$3+Resumen!$H$3,"Próximo vencimiento","En uso"))))))))</f>
        <v/>
      </c>
      <c r="S169" s="41">
        <f>IF(OR($A169="",$Q169=0,$N169=""),"",$N169-Resumen!$E$3)</f>
        <v/>
      </c>
      <c r="T169" s="27">
        <f>IF($A169="","",IF(OR($B169="",$C169="",$D169="",$F169="",$G169="",$I169="",$J169="",$K169="",$L169=""),"REVISAR: faltan datos obligatorios",IF(COUNTIF($A$8:$A$207,$A169)&gt;1,"REVISAR: ID duplicado",IF(AND(OR($G169="Alquiler",$G169="Préstamo"),$H169=""),"REVISAR: falta proveedor o propietario",IF(AND(OR($G169="Alquiler",$G169="Préstamo"),$Q169&gt;0,$N169=""),"REVISAR: falta fecha prevista",IF(AND($O169&lt;&gt;"",$O169&gt;$F169),"REVISAR: devolución superior a cantidad",IF(AND($P169&lt;&gt;"",$M169&lt;&gt;"",$P169&lt;$M169),"REVISAR: fechas incoherentes",IF(AND($P169&lt;&gt;"",$Q169&gt;0),"REVISAR: fecha final con unidades pendientes","Correcto"))))))))</f>
        <v/>
      </c>
    </row>
    <row r="170">
      <c r="A170" s="3" t="n"/>
      <c r="B170" s="21" t="n"/>
      <c r="C170" s="3" t="n"/>
      <c r="D170" s="3" t="n"/>
      <c r="E170" s="21" t="n"/>
      <c r="F170" s="22" t="n"/>
      <c r="G170" s="3" t="n"/>
      <c r="H170" s="21" t="n"/>
      <c r="I170" s="3" t="n"/>
      <c r="J170" s="21" t="n"/>
      <c r="K170" s="3" t="n"/>
      <c r="L170" s="3" t="n"/>
      <c r="M170" s="40" t="n"/>
      <c r="N170" s="40" t="n"/>
      <c r="O170" s="22" t="n"/>
      <c r="P170" s="40" t="n"/>
      <c r="Q170" s="24">
        <f>IF($A170="","",IF(OR($G170="Alquiler",$G170="Préstamo"),MAX($F170-IF($O170="",0,$O170),0),0))</f>
        <v/>
      </c>
      <c r="R170" s="25">
        <f>IF($A170="","",IF(NOT(OR($G170="Alquiler",$G170="Préstamo")),"No procede",IF($Q170=0,"Devuelto",IF(AND($O170&lt;&gt;"",$O170&gt;0),"Devolución parcial",IF($M170="","Pendiente de salida",IF($N170="","Sin fecha prevista",IF($N170&lt;Resumen!$E$3,"Vencido",IF($N170&lt;=Resumen!$E$3+Resumen!$H$3,"Próximo vencimiento","En uso"))))))))</f>
        <v/>
      </c>
      <c r="S170" s="41">
        <f>IF(OR($A170="",$Q170=0,$N170=""),"",$N170-Resumen!$E$3)</f>
        <v/>
      </c>
      <c r="T170" s="27">
        <f>IF($A170="","",IF(OR($B170="",$C170="",$D170="",$F170="",$G170="",$I170="",$J170="",$K170="",$L170=""),"REVISAR: faltan datos obligatorios",IF(COUNTIF($A$8:$A$207,$A170)&gt;1,"REVISAR: ID duplicado",IF(AND(OR($G170="Alquiler",$G170="Préstamo"),$H170=""),"REVISAR: falta proveedor o propietario",IF(AND(OR($G170="Alquiler",$G170="Préstamo"),$Q170&gt;0,$N170=""),"REVISAR: falta fecha prevista",IF(AND($O170&lt;&gt;"",$O170&gt;$F170),"REVISAR: devolución superior a cantidad",IF(AND($P170&lt;&gt;"",$M170&lt;&gt;"",$P170&lt;$M170),"REVISAR: fechas incoherentes",IF(AND($P170&lt;&gt;"",$Q170&gt;0),"REVISAR: fecha final con unidades pendientes","Correcto"))))))))</f>
        <v/>
      </c>
    </row>
    <row r="171">
      <c r="A171" s="3" t="n"/>
      <c r="B171" s="21" t="n"/>
      <c r="C171" s="3" t="n"/>
      <c r="D171" s="3" t="n"/>
      <c r="E171" s="21" t="n"/>
      <c r="F171" s="22" t="n"/>
      <c r="G171" s="3" t="n"/>
      <c r="H171" s="21" t="n"/>
      <c r="I171" s="3" t="n"/>
      <c r="J171" s="21" t="n"/>
      <c r="K171" s="3" t="n"/>
      <c r="L171" s="3" t="n"/>
      <c r="M171" s="40" t="n"/>
      <c r="N171" s="40" t="n"/>
      <c r="O171" s="22" t="n"/>
      <c r="P171" s="40" t="n"/>
      <c r="Q171" s="24">
        <f>IF($A171="","",IF(OR($G171="Alquiler",$G171="Préstamo"),MAX($F171-IF($O171="",0,$O171),0),0))</f>
        <v/>
      </c>
      <c r="R171" s="25">
        <f>IF($A171="","",IF(NOT(OR($G171="Alquiler",$G171="Préstamo")),"No procede",IF($Q171=0,"Devuelto",IF(AND($O171&lt;&gt;"",$O171&gt;0),"Devolución parcial",IF($M171="","Pendiente de salida",IF($N171="","Sin fecha prevista",IF($N171&lt;Resumen!$E$3,"Vencido",IF($N171&lt;=Resumen!$E$3+Resumen!$H$3,"Próximo vencimiento","En uso"))))))))</f>
        <v/>
      </c>
      <c r="S171" s="41">
        <f>IF(OR($A171="",$Q171=0,$N171=""),"",$N171-Resumen!$E$3)</f>
        <v/>
      </c>
      <c r="T171" s="27">
        <f>IF($A171="","",IF(OR($B171="",$C171="",$D171="",$F171="",$G171="",$I171="",$J171="",$K171="",$L171=""),"REVISAR: faltan datos obligatorios",IF(COUNTIF($A$8:$A$207,$A171)&gt;1,"REVISAR: ID duplicado",IF(AND(OR($G171="Alquiler",$G171="Préstamo"),$H171=""),"REVISAR: falta proveedor o propietario",IF(AND(OR($G171="Alquiler",$G171="Préstamo"),$Q171&gt;0,$N171=""),"REVISAR: falta fecha prevista",IF(AND($O171&lt;&gt;"",$O171&gt;$F171),"REVISAR: devolución superior a cantidad",IF(AND($P171&lt;&gt;"",$M171&lt;&gt;"",$P171&lt;$M171),"REVISAR: fechas incoherentes",IF(AND($P171&lt;&gt;"",$Q171&gt;0),"REVISAR: fecha final con unidades pendientes","Correcto"))))))))</f>
        <v/>
      </c>
    </row>
    <row r="172">
      <c r="A172" s="3" t="n"/>
      <c r="B172" s="21" t="n"/>
      <c r="C172" s="3" t="n"/>
      <c r="D172" s="3" t="n"/>
      <c r="E172" s="21" t="n"/>
      <c r="F172" s="22" t="n"/>
      <c r="G172" s="3" t="n"/>
      <c r="H172" s="21" t="n"/>
      <c r="I172" s="3" t="n"/>
      <c r="J172" s="21" t="n"/>
      <c r="K172" s="3" t="n"/>
      <c r="L172" s="3" t="n"/>
      <c r="M172" s="40" t="n"/>
      <c r="N172" s="40" t="n"/>
      <c r="O172" s="22" t="n"/>
      <c r="P172" s="40" t="n"/>
      <c r="Q172" s="24">
        <f>IF($A172="","",IF(OR($G172="Alquiler",$G172="Préstamo"),MAX($F172-IF($O172="",0,$O172),0),0))</f>
        <v/>
      </c>
      <c r="R172" s="25">
        <f>IF($A172="","",IF(NOT(OR($G172="Alquiler",$G172="Préstamo")),"No procede",IF($Q172=0,"Devuelto",IF(AND($O172&lt;&gt;"",$O172&gt;0),"Devolución parcial",IF($M172="","Pendiente de salida",IF($N172="","Sin fecha prevista",IF($N172&lt;Resumen!$E$3,"Vencido",IF($N172&lt;=Resumen!$E$3+Resumen!$H$3,"Próximo vencimiento","En uso"))))))))</f>
        <v/>
      </c>
      <c r="S172" s="41">
        <f>IF(OR($A172="",$Q172=0,$N172=""),"",$N172-Resumen!$E$3)</f>
        <v/>
      </c>
      <c r="T172" s="27">
        <f>IF($A172="","",IF(OR($B172="",$C172="",$D172="",$F172="",$G172="",$I172="",$J172="",$K172="",$L172=""),"REVISAR: faltan datos obligatorios",IF(COUNTIF($A$8:$A$207,$A172)&gt;1,"REVISAR: ID duplicado",IF(AND(OR($G172="Alquiler",$G172="Préstamo"),$H172=""),"REVISAR: falta proveedor o propietario",IF(AND(OR($G172="Alquiler",$G172="Préstamo"),$Q172&gt;0,$N172=""),"REVISAR: falta fecha prevista",IF(AND($O172&lt;&gt;"",$O172&gt;$F172),"REVISAR: devolución superior a cantidad",IF(AND($P172&lt;&gt;"",$M172&lt;&gt;"",$P172&lt;$M172),"REVISAR: fechas incoherentes",IF(AND($P172&lt;&gt;"",$Q172&gt;0),"REVISAR: fecha final con unidades pendientes","Correcto"))))))))</f>
        <v/>
      </c>
    </row>
    <row r="173">
      <c r="A173" s="3" t="n"/>
      <c r="B173" s="21" t="n"/>
      <c r="C173" s="3" t="n"/>
      <c r="D173" s="3" t="n"/>
      <c r="E173" s="21" t="n"/>
      <c r="F173" s="22" t="n"/>
      <c r="G173" s="3" t="n"/>
      <c r="H173" s="21" t="n"/>
      <c r="I173" s="3" t="n"/>
      <c r="J173" s="21" t="n"/>
      <c r="K173" s="3" t="n"/>
      <c r="L173" s="3" t="n"/>
      <c r="M173" s="40" t="n"/>
      <c r="N173" s="40" t="n"/>
      <c r="O173" s="22" t="n"/>
      <c r="P173" s="40" t="n"/>
      <c r="Q173" s="24">
        <f>IF($A173="","",IF(OR($G173="Alquiler",$G173="Préstamo"),MAX($F173-IF($O173="",0,$O173),0),0))</f>
        <v/>
      </c>
      <c r="R173" s="25">
        <f>IF($A173="","",IF(NOT(OR($G173="Alquiler",$G173="Préstamo")),"No procede",IF($Q173=0,"Devuelto",IF(AND($O173&lt;&gt;"",$O173&gt;0),"Devolución parcial",IF($M173="","Pendiente de salida",IF($N173="","Sin fecha prevista",IF($N173&lt;Resumen!$E$3,"Vencido",IF($N173&lt;=Resumen!$E$3+Resumen!$H$3,"Próximo vencimiento","En uso"))))))))</f>
        <v/>
      </c>
      <c r="S173" s="41">
        <f>IF(OR($A173="",$Q173=0,$N173=""),"",$N173-Resumen!$E$3)</f>
        <v/>
      </c>
      <c r="T173" s="27">
        <f>IF($A173="","",IF(OR($B173="",$C173="",$D173="",$F173="",$G173="",$I173="",$J173="",$K173="",$L173=""),"REVISAR: faltan datos obligatorios",IF(COUNTIF($A$8:$A$207,$A173)&gt;1,"REVISAR: ID duplicado",IF(AND(OR($G173="Alquiler",$G173="Préstamo"),$H173=""),"REVISAR: falta proveedor o propietario",IF(AND(OR($G173="Alquiler",$G173="Préstamo"),$Q173&gt;0,$N173=""),"REVISAR: falta fecha prevista",IF(AND($O173&lt;&gt;"",$O173&gt;$F173),"REVISAR: devolución superior a cantidad",IF(AND($P173&lt;&gt;"",$M173&lt;&gt;"",$P173&lt;$M173),"REVISAR: fechas incoherentes",IF(AND($P173&lt;&gt;"",$Q173&gt;0),"REVISAR: fecha final con unidades pendientes","Correcto"))))))))</f>
        <v/>
      </c>
    </row>
    <row r="174">
      <c r="A174" s="3" t="n"/>
      <c r="B174" s="21" t="n"/>
      <c r="C174" s="3" t="n"/>
      <c r="D174" s="3" t="n"/>
      <c r="E174" s="21" t="n"/>
      <c r="F174" s="22" t="n"/>
      <c r="G174" s="3" t="n"/>
      <c r="H174" s="21" t="n"/>
      <c r="I174" s="3" t="n"/>
      <c r="J174" s="21" t="n"/>
      <c r="K174" s="3" t="n"/>
      <c r="L174" s="3" t="n"/>
      <c r="M174" s="40" t="n"/>
      <c r="N174" s="40" t="n"/>
      <c r="O174" s="22" t="n"/>
      <c r="P174" s="40" t="n"/>
      <c r="Q174" s="24">
        <f>IF($A174="","",IF(OR($G174="Alquiler",$G174="Préstamo"),MAX($F174-IF($O174="",0,$O174),0),0))</f>
        <v/>
      </c>
      <c r="R174" s="25">
        <f>IF($A174="","",IF(NOT(OR($G174="Alquiler",$G174="Préstamo")),"No procede",IF($Q174=0,"Devuelto",IF(AND($O174&lt;&gt;"",$O174&gt;0),"Devolución parcial",IF($M174="","Pendiente de salida",IF($N174="","Sin fecha prevista",IF($N174&lt;Resumen!$E$3,"Vencido",IF($N174&lt;=Resumen!$E$3+Resumen!$H$3,"Próximo vencimiento","En uso"))))))))</f>
        <v/>
      </c>
      <c r="S174" s="41">
        <f>IF(OR($A174="",$Q174=0,$N174=""),"",$N174-Resumen!$E$3)</f>
        <v/>
      </c>
      <c r="T174" s="27">
        <f>IF($A174="","",IF(OR($B174="",$C174="",$D174="",$F174="",$G174="",$I174="",$J174="",$K174="",$L174=""),"REVISAR: faltan datos obligatorios",IF(COUNTIF($A$8:$A$207,$A174)&gt;1,"REVISAR: ID duplicado",IF(AND(OR($G174="Alquiler",$G174="Préstamo"),$H174=""),"REVISAR: falta proveedor o propietario",IF(AND(OR($G174="Alquiler",$G174="Préstamo"),$Q174&gt;0,$N174=""),"REVISAR: falta fecha prevista",IF(AND($O174&lt;&gt;"",$O174&gt;$F174),"REVISAR: devolución superior a cantidad",IF(AND($P174&lt;&gt;"",$M174&lt;&gt;"",$P174&lt;$M174),"REVISAR: fechas incoherentes",IF(AND($P174&lt;&gt;"",$Q174&gt;0),"REVISAR: fecha final con unidades pendientes","Correcto"))))))))</f>
        <v/>
      </c>
    </row>
    <row r="175">
      <c r="A175" s="3" t="n"/>
      <c r="B175" s="21" t="n"/>
      <c r="C175" s="3" t="n"/>
      <c r="D175" s="3" t="n"/>
      <c r="E175" s="21" t="n"/>
      <c r="F175" s="22" t="n"/>
      <c r="G175" s="3" t="n"/>
      <c r="H175" s="21" t="n"/>
      <c r="I175" s="3" t="n"/>
      <c r="J175" s="21" t="n"/>
      <c r="K175" s="3" t="n"/>
      <c r="L175" s="3" t="n"/>
      <c r="M175" s="40" t="n"/>
      <c r="N175" s="40" t="n"/>
      <c r="O175" s="22" t="n"/>
      <c r="P175" s="40" t="n"/>
      <c r="Q175" s="24">
        <f>IF($A175="","",IF(OR($G175="Alquiler",$G175="Préstamo"),MAX($F175-IF($O175="",0,$O175),0),0))</f>
        <v/>
      </c>
      <c r="R175" s="25">
        <f>IF($A175="","",IF(NOT(OR($G175="Alquiler",$G175="Préstamo")),"No procede",IF($Q175=0,"Devuelto",IF(AND($O175&lt;&gt;"",$O175&gt;0),"Devolución parcial",IF($M175="","Pendiente de salida",IF($N175="","Sin fecha prevista",IF($N175&lt;Resumen!$E$3,"Vencido",IF($N175&lt;=Resumen!$E$3+Resumen!$H$3,"Próximo vencimiento","En uso"))))))))</f>
        <v/>
      </c>
      <c r="S175" s="41">
        <f>IF(OR($A175="",$Q175=0,$N175=""),"",$N175-Resumen!$E$3)</f>
        <v/>
      </c>
      <c r="T175" s="27">
        <f>IF($A175="","",IF(OR($B175="",$C175="",$D175="",$F175="",$G175="",$I175="",$J175="",$K175="",$L175=""),"REVISAR: faltan datos obligatorios",IF(COUNTIF($A$8:$A$207,$A175)&gt;1,"REVISAR: ID duplicado",IF(AND(OR($G175="Alquiler",$G175="Préstamo"),$H175=""),"REVISAR: falta proveedor o propietario",IF(AND(OR($G175="Alquiler",$G175="Préstamo"),$Q175&gt;0,$N175=""),"REVISAR: falta fecha prevista",IF(AND($O175&lt;&gt;"",$O175&gt;$F175),"REVISAR: devolución superior a cantidad",IF(AND($P175&lt;&gt;"",$M175&lt;&gt;"",$P175&lt;$M175),"REVISAR: fechas incoherentes",IF(AND($P175&lt;&gt;"",$Q175&gt;0),"REVISAR: fecha final con unidades pendientes","Correcto"))))))))</f>
        <v/>
      </c>
    </row>
    <row r="176">
      <c r="A176" s="3" t="n"/>
      <c r="B176" s="21" t="n"/>
      <c r="C176" s="3" t="n"/>
      <c r="D176" s="3" t="n"/>
      <c r="E176" s="21" t="n"/>
      <c r="F176" s="22" t="n"/>
      <c r="G176" s="3" t="n"/>
      <c r="H176" s="21" t="n"/>
      <c r="I176" s="3" t="n"/>
      <c r="J176" s="21" t="n"/>
      <c r="K176" s="3" t="n"/>
      <c r="L176" s="3" t="n"/>
      <c r="M176" s="40" t="n"/>
      <c r="N176" s="40" t="n"/>
      <c r="O176" s="22" t="n"/>
      <c r="P176" s="40" t="n"/>
      <c r="Q176" s="24">
        <f>IF($A176="","",IF(OR($G176="Alquiler",$G176="Préstamo"),MAX($F176-IF($O176="",0,$O176),0),0))</f>
        <v/>
      </c>
      <c r="R176" s="25">
        <f>IF($A176="","",IF(NOT(OR($G176="Alquiler",$G176="Préstamo")),"No procede",IF($Q176=0,"Devuelto",IF(AND($O176&lt;&gt;"",$O176&gt;0),"Devolución parcial",IF($M176="","Pendiente de salida",IF($N176="","Sin fecha prevista",IF($N176&lt;Resumen!$E$3,"Vencido",IF($N176&lt;=Resumen!$E$3+Resumen!$H$3,"Próximo vencimiento","En uso"))))))))</f>
        <v/>
      </c>
      <c r="S176" s="41">
        <f>IF(OR($A176="",$Q176=0,$N176=""),"",$N176-Resumen!$E$3)</f>
        <v/>
      </c>
      <c r="T176" s="27">
        <f>IF($A176="","",IF(OR($B176="",$C176="",$D176="",$F176="",$G176="",$I176="",$J176="",$K176="",$L176=""),"REVISAR: faltan datos obligatorios",IF(COUNTIF($A$8:$A$207,$A176)&gt;1,"REVISAR: ID duplicado",IF(AND(OR($G176="Alquiler",$G176="Préstamo"),$H176=""),"REVISAR: falta proveedor o propietario",IF(AND(OR($G176="Alquiler",$G176="Préstamo"),$Q176&gt;0,$N176=""),"REVISAR: falta fecha prevista",IF(AND($O176&lt;&gt;"",$O176&gt;$F176),"REVISAR: devolución superior a cantidad",IF(AND($P176&lt;&gt;"",$M176&lt;&gt;"",$P176&lt;$M176),"REVISAR: fechas incoherentes",IF(AND($P176&lt;&gt;"",$Q176&gt;0),"REVISAR: fecha final con unidades pendientes","Correcto"))))))))</f>
        <v/>
      </c>
    </row>
    <row r="177">
      <c r="A177" s="3" t="n"/>
      <c r="B177" s="21" t="n"/>
      <c r="C177" s="3" t="n"/>
      <c r="D177" s="3" t="n"/>
      <c r="E177" s="21" t="n"/>
      <c r="F177" s="22" t="n"/>
      <c r="G177" s="3" t="n"/>
      <c r="H177" s="21" t="n"/>
      <c r="I177" s="3" t="n"/>
      <c r="J177" s="21" t="n"/>
      <c r="K177" s="3" t="n"/>
      <c r="L177" s="3" t="n"/>
      <c r="M177" s="40" t="n"/>
      <c r="N177" s="40" t="n"/>
      <c r="O177" s="22" t="n"/>
      <c r="P177" s="40" t="n"/>
      <c r="Q177" s="24">
        <f>IF($A177="","",IF(OR($G177="Alquiler",$G177="Préstamo"),MAX($F177-IF($O177="",0,$O177),0),0))</f>
        <v/>
      </c>
      <c r="R177" s="25">
        <f>IF($A177="","",IF(NOT(OR($G177="Alquiler",$G177="Préstamo")),"No procede",IF($Q177=0,"Devuelto",IF(AND($O177&lt;&gt;"",$O177&gt;0),"Devolución parcial",IF($M177="","Pendiente de salida",IF($N177="","Sin fecha prevista",IF($N177&lt;Resumen!$E$3,"Vencido",IF($N177&lt;=Resumen!$E$3+Resumen!$H$3,"Próximo vencimiento","En uso"))))))))</f>
        <v/>
      </c>
      <c r="S177" s="41">
        <f>IF(OR($A177="",$Q177=0,$N177=""),"",$N177-Resumen!$E$3)</f>
        <v/>
      </c>
      <c r="T177" s="27">
        <f>IF($A177="","",IF(OR($B177="",$C177="",$D177="",$F177="",$G177="",$I177="",$J177="",$K177="",$L177=""),"REVISAR: faltan datos obligatorios",IF(COUNTIF($A$8:$A$207,$A177)&gt;1,"REVISAR: ID duplicado",IF(AND(OR($G177="Alquiler",$G177="Préstamo"),$H177=""),"REVISAR: falta proveedor o propietario",IF(AND(OR($G177="Alquiler",$G177="Préstamo"),$Q177&gt;0,$N177=""),"REVISAR: falta fecha prevista",IF(AND($O177&lt;&gt;"",$O177&gt;$F177),"REVISAR: devolución superior a cantidad",IF(AND($P177&lt;&gt;"",$M177&lt;&gt;"",$P177&lt;$M177),"REVISAR: fechas incoherentes",IF(AND($P177&lt;&gt;"",$Q177&gt;0),"REVISAR: fecha final con unidades pendientes","Correcto"))))))))</f>
        <v/>
      </c>
    </row>
    <row r="178">
      <c r="A178" s="3" t="n"/>
      <c r="B178" s="21" t="n"/>
      <c r="C178" s="3" t="n"/>
      <c r="D178" s="3" t="n"/>
      <c r="E178" s="21" t="n"/>
      <c r="F178" s="22" t="n"/>
      <c r="G178" s="3" t="n"/>
      <c r="H178" s="21" t="n"/>
      <c r="I178" s="3" t="n"/>
      <c r="J178" s="21" t="n"/>
      <c r="K178" s="3" t="n"/>
      <c r="L178" s="3" t="n"/>
      <c r="M178" s="40" t="n"/>
      <c r="N178" s="40" t="n"/>
      <c r="O178" s="22" t="n"/>
      <c r="P178" s="40" t="n"/>
      <c r="Q178" s="24">
        <f>IF($A178="","",IF(OR($G178="Alquiler",$G178="Préstamo"),MAX($F178-IF($O178="",0,$O178),0),0))</f>
        <v/>
      </c>
      <c r="R178" s="25">
        <f>IF($A178="","",IF(NOT(OR($G178="Alquiler",$G178="Préstamo")),"No procede",IF($Q178=0,"Devuelto",IF(AND($O178&lt;&gt;"",$O178&gt;0),"Devolución parcial",IF($M178="","Pendiente de salida",IF($N178="","Sin fecha prevista",IF($N178&lt;Resumen!$E$3,"Vencido",IF($N178&lt;=Resumen!$E$3+Resumen!$H$3,"Próximo vencimiento","En uso"))))))))</f>
        <v/>
      </c>
      <c r="S178" s="41">
        <f>IF(OR($A178="",$Q178=0,$N178=""),"",$N178-Resumen!$E$3)</f>
        <v/>
      </c>
      <c r="T178" s="27">
        <f>IF($A178="","",IF(OR($B178="",$C178="",$D178="",$F178="",$G178="",$I178="",$J178="",$K178="",$L178=""),"REVISAR: faltan datos obligatorios",IF(COUNTIF($A$8:$A$207,$A178)&gt;1,"REVISAR: ID duplicado",IF(AND(OR($G178="Alquiler",$G178="Préstamo"),$H178=""),"REVISAR: falta proveedor o propietario",IF(AND(OR($G178="Alquiler",$G178="Préstamo"),$Q178&gt;0,$N178=""),"REVISAR: falta fecha prevista",IF(AND($O178&lt;&gt;"",$O178&gt;$F178),"REVISAR: devolución superior a cantidad",IF(AND($P178&lt;&gt;"",$M178&lt;&gt;"",$P178&lt;$M178),"REVISAR: fechas incoherentes",IF(AND($P178&lt;&gt;"",$Q178&gt;0),"REVISAR: fecha final con unidades pendientes","Correcto"))))))))</f>
        <v/>
      </c>
    </row>
    <row r="179">
      <c r="A179" s="3" t="n"/>
      <c r="B179" s="21" t="n"/>
      <c r="C179" s="3" t="n"/>
      <c r="D179" s="3" t="n"/>
      <c r="E179" s="21" t="n"/>
      <c r="F179" s="22" t="n"/>
      <c r="G179" s="3" t="n"/>
      <c r="H179" s="21" t="n"/>
      <c r="I179" s="3" t="n"/>
      <c r="J179" s="21" t="n"/>
      <c r="K179" s="3" t="n"/>
      <c r="L179" s="3" t="n"/>
      <c r="M179" s="40" t="n"/>
      <c r="N179" s="40" t="n"/>
      <c r="O179" s="22" t="n"/>
      <c r="P179" s="40" t="n"/>
      <c r="Q179" s="24">
        <f>IF($A179="","",IF(OR($G179="Alquiler",$G179="Préstamo"),MAX($F179-IF($O179="",0,$O179),0),0))</f>
        <v/>
      </c>
      <c r="R179" s="25">
        <f>IF($A179="","",IF(NOT(OR($G179="Alquiler",$G179="Préstamo")),"No procede",IF($Q179=0,"Devuelto",IF(AND($O179&lt;&gt;"",$O179&gt;0),"Devolución parcial",IF($M179="","Pendiente de salida",IF($N179="","Sin fecha prevista",IF($N179&lt;Resumen!$E$3,"Vencido",IF($N179&lt;=Resumen!$E$3+Resumen!$H$3,"Próximo vencimiento","En uso"))))))))</f>
        <v/>
      </c>
      <c r="S179" s="41">
        <f>IF(OR($A179="",$Q179=0,$N179=""),"",$N179-Resumen!$E$3)</f>
        <v/>
      </c>
      <c r="T179" s="27">
        <f>IF($A179="","",IF(OR($B179="",$C179="",$D179="",$F179="",$G179="",$I179="",$J179="",$K179="",$L179=""),"REVISAR: faltan datos obligatorios",IF(COUNTIF($A$8:$A$207,$A179)&gt;1,"REVISAR: ID duplicado",IF(AND(OR($G179="Alquiler",$G179="Préstamo"),$H179=""),"REVISAR: falta proveedor o propietario",IF(AND(OR($G179="Alquiler",$G179="Préstamo"),$Q179&gt;0,$N179=""),"REVISAR: falta fecha prevista",IF(AND($O179&lt;&gt;"",$O179&gt;$F179),"REVISAR: devolución superior a cantidad",IF(AND($P179&lt;&gt;"",$M179&lt;&gt;"",$P179&lt;$M179),"REVISAR: fechas incoherentes",IF(AND($P179&lt;&gt;"",$Q179&gt;0),"REVISAR: fecha final con unidades pendientes","Correcto"))))))))</f>
        <v/>
      </c>
    </row>
    <row r="180">
      <c r="A180" s="3" t="n"/>
      <c r="B180" s="21" t="n"/>
      <c r="C180" s="3" t="n"/>
      <c r="D180" s="3" t="n"/>
      <c r="E180" s="21" t="n"/>
      <c r="F180" s="22" t="n"/>
      <c r="G180" s="3" t="n"/>
      <c r="H180" s="21" t="n"/>
      <c r="I180" s="3" t="n"/>
      <c r="J180" s="21" t="n"/>
      <c r="K180" s="3" t="n"/>
      <c r="L180" s="3" t="n"/>
      <c r="M180" s="40" t="n"/>
      <c r="N180" s="40" t="n"/>
      <c r="O180" s="22" t="n"/>
      <c r="P180" s="40" t="n"/>
      <c r="Q180" s="24">
        <f>IF($A180="","",IF(OR($G180="Alquiler",$G180="Préstamo"),MAX($F180-IF($O180="",0,$O180),0),0))</f>
        <v/>
      </c>
      <c r="R180" s="25">
        <f>IF($A180="","",IF(NOT(OR($G180="Alquiler",$G180="Préstamo")),"No procede",IF($Q180=0,"Devuelto",IF(AND($O180&lt;&gt;"",$O180&gt;0),"Devolución parcial",IF($M180="","Pendiente de salida",IF($N180="","Sin fecha prevista",IF($N180&lt;Resumen!$E$3,"Vencido",IF($N180&lt;=Resumen!$E$3+Resumen!$H$3,"Próximo vencimiento","En uso"))))))))</f>
        <v/>
      </c>
      <c r="S180" s="41">
        <f>IF(OR($A180="",$Q180=0,$N180=""),"",$N180-Resumen!$E$3)</f>
        <v/>
      </c>
      <c r="T180" s="27">
        <f>IF($A180="","",IF(OR($B180="",$C180="",$D180="",$F180="",$G180="",$I180="",$J180="",$K180="",$L180=""),"REVISAR: faltan datos obligatorios",IF(COUNTIF($A$8:$A$207,$A180)&gt;1,"REVISAR: ID duplicado",IF(AND(OR($G180="Alquiler",$G180="Préstamo"),$H180=""),"REVISAR: falta proveedor o propietario",IF(AND(OR($G180="Alquiler",$G180="Préstamo"),$Q180&gt;0,$N180=""),"REVISAR: falta fecha prevista",IF(AND($O180&lt;&gt;"",$O180&gt;$F180),"REVISAR: devolución superior a cantidad",IF(AND($P180&lt;&gt;"",$M180&lt;&gt;"",$P180&lt;$M180),"REVISAR: fechas incoherentes",IF(AND($P180&lt;&gt;"",$Q180&gt;0),"REVISAR: fecha final con unidades pendientes","Correcto"))))))))</f>
        <v/>
      </c>
    </row>
    <row r="181">
      <c r="A181" s="3" t="n"/>
      <c r="B181" s="21" t="n"/>
      <c r="C181" s="3" t="n"/>
      <c r="D181" s="3" t="n"/>
      <c r="E181" s="21" t="n"/>
      <c r="F181" s="22" t="n"/>
      <c r="G181" s="3" t="n"/>
      <c r="H181" s="21" t="n"/>
      <c r="I181" s="3" t="n"/>
      <c r="J181" s="21" t="n"/>
      <c r="K181" s="3" t="n"/>
      <c r="L181" s="3" t="n"/>
      <c r="M181" s="40" t="n"/>
      <c r="N181" s="40" t="n"/>
      <c r="O181" s="22" t="n"/>
      <c r="P181" s="40" t="n"/>
      <c r="Q181" s="24">
        <f>IF($A181="","",IF(OR($G181="Alquiler",$G181="Préstamo"),MAX($F181-IF($O181="",0,$O181),0),0))</f>
        <v/>
      </c>
      <c r="R181" s="25">
        <f>IF($A181="","",IF(NOT(OR($G181="Alquiler",$G181="Préstamo")),"No procede",IF($Q181=0,"Devuelto",IF(AND($O181&lt;&gt;"",$O181&gt;0),"Devolución parcial",IF($M181="","Pendiente de salida",IF($N181="","Sin fecha prevista",IF($N181&lt;Resumen!$E$3,"Vencido",IF($N181&lt;=Resumen!$E$3+Resumen!$H$3,"Próximo vencimiento","En uso"))))))))</f>
        <v/>
      </c>
      <c r="S181" s="41">
        <f>IF(OR($A181="",$Q181=0,$N181=""),"",$N181-Resumen!$E$3)</f>
        <v/>
      </c>
      <c r="T181" s="27">
        <f>IF($A181="","",IF(OR($B181="",$C181="",$D181="",$F181="",$G181="",$I181="",$J181="",$K181="",$L181=""),"REVISAR: faltan datos obligatorios",IF(COUNTIF($A$8:$A$207,$A181)&gt;1,"REVISAR: ID duplicado",IF(AND(OR($G181="Alquiler",$G181="Préstamo"),$H181=""),"REVISAR: falta proveedor o propietario",IF(AND(OR($G181="Alquiler",$G181="Préstamo"),$Q181&gt;0,$N181=""),"REVISAR: falta fecha prevista",IF(AND($O181&lt;&gt;"",$O181&gt;$F181),"REVISAR: devolución superior a cantidad",IF(AND($P181&lt;&gt;"",$M181&lt;&gt;"",$P181&lt;$M181),"REVISAR: fechas incoherentes",IF(AND($P181&lt;&gt;"",$Q181&gt;0),"REVISAR: fecha final con unidades pendientes","Correcto"))))))))</f>
        <v/>
      </c>
    </row>
    <row r="182">
      <c r="A182" s="3" t="n"/>
      <c r="B182" s="21" t="n"/>
      <c r="C182" s="3" t="n"/>
      <c r="D182" s="3" t="n"/>
      <c r="E182" s="21" t="n"/>
      <c r="F182" s="22" t="n"/>
      <c r="G182" s="3" t="n"/>
      <c r="H182" s="21" t="n"/>
      <c r="I182" s="3" t="n"/>
      <c r="J182" s="21" t="n"/>
      <c r="K182" s="3" t="n"/>
      <c r="L182" s="3" t="n"/>
      <c r="M182" s="40" t="n"/>
      <c r="N182" s="40" t="n"/>
      <c r="O182" s="22" t="n"/>
      <c r="P182" s="40" t="n"/>
      <c r="Q182" s="24">
        <f>IF($A182="","",IF(OR($G182="Alquiler",$G182="Préstamo"),MAX($F182-IF($O182="",0,$O182),0),0))</f>
        <v/>
      </c>
      <c r="R182" s="25">
        <f>IF($A182="","",IF(NOT(OR($G182="Alquiler",$G182="Préstamo")),"No procede",IF($Q182=0,"Devuelto",IF(AND($O182&lt;&gt;"",$O182&gt;0),"Devolución parcial",IF($M182="","Pendiente de salida",IF($N182="","Sin fecha prevista",IF($N182&lt;Resumen!$E$3,"Vencido",IF($N182&lt;=Resumen!$E$3+Resumen!$H$3,"Próximo vencimiento","En uso"))))))))</f>
        <v/>
      </c>
      <c r="S182" s="41">
        <f>IF(OR($A182="",$Q182=0,$N182=""),"",$N182-Resumen!$E$3)</f>
        <v/>
      </c>
      <c r="T182" s="27">
        <f>IF($A182="","",IF(OR($B182="",$C182="",$D182="",$F182="",$G182="",$I182="",$J182="",$K182="",$L182=""),"REVISAR: faltan datos obligatorios",IF(COUNTIF($A$8:$A$207,$A182)&gt;1,"REVISAR: ID duplicado",IF(AND(OR($G182="Alquiler",$G182="Préstamo"),$H182=""),"REVISAR: falta proveedor o propietario",IF(AND(OR($G182="Alquiler",$G182="Préstamo"),$Q182&gt;0,$N182=""),"REVISAR: falta fecha prevista",IF(AND($O182&lt;&gt;"",$O182&gt;$F182),"REVISAR: devolución superior a cantidad",IF(AND($P182&lt;&gt;"",$M182&lt;&gt;"",$P182&lt;$M182),"REVISAR: fechas incoherentes",IF(AND($P182&lt;&gt;"",$Q182&gt;0),"REVISAR: fecha final con unidades pendientes","Correcto"))))))))</f>
        <v/>
      </c>
    </row>
    <row r="183">
      <c r="A183" s="3" t="n"/>
      <c r="B183" s="21" t="n"/>
      <c r="C183" s="3" t="n"/>
      <c r="D183" s="3" t="n"/>
      <c r="E183" s="21" t="n"/>
      <c r="F183" s="22" t="n"/>
      <c r="G183" s="3" t="n"/>
      <c r="H183" s="21" t="n"/>
      <c r="I183" s="3" t="n"/>
      <c r="J183" s="21" t="n"/>
      <c r="K183" s="3" t="n"/>
      <c r="L183" s="3" t="n"/>
      <c r="M183" s="40" t="n"/>
      <c r="N183" s="40" t="n"/>
      <c r="O183" s="22" t="n"/>
      <c r="P183" s="40" t="n"/>
      <c r="Q183" s="24">
        <f>IF($A183="","",IF(OR($G183="Alquiler",$G183="Préstamo"),MAX($F183-IF($O183="",0,$O183),0),0))</f>
        <v/>
      </c>
      <c r="R183" s="25">
        <f>IF($A183="","",IF(NOT(OR($G183="Alquiler",$G183="Préstamo")),"No procede",IF($Q183=0,"Devuelto",IF(AND($O183&lt;&gt;"",$O183&gt;0),"Devolución parcial",IF($M183="","Pendiente de salida",IF($N183="","Sin fecha prevista",IF($N183&lt;Resumen!$E$3,"Vencido",IF($N183&lt;=Resumen!$E$3+Resumen!$H$3,"Próximo vencimiento","En uso"))))))))</f>
        <v/>
      </c>
      <c r="S183" s="41">
        <f>IF(OR($A183="",$Q183=0,$N183=""),"",$N183-Resumen!$E$3)</f>
        <v/>
      </c>
      <c r="T183" s="27">
        <f>IF($A183="","",IF(OR($B183="",$C183="",$D183="",$F183="",$G183="",$I183="",$J183="",$K183="",$L183=""),"REVISAR: faltan datos obligatorios",IF(COUNTIF($A$8:$A$207,$A183)&gt;1,"REVISAR: ID duplicado",IF(AND(OR($G183="Alquiler",$G183="Préstamo"),$H183=""),"REVISAR: falta proveedor o propietario",IF(AND(OR($G183="Alquiler",$G183="Préstamo"),$Q183&gt;0,$N183=""),"REVISAR: falta fecha prevista",IF(AND($O183&lt;&gt;"",$O183&gt;$F183),"REVISAR: devolución superior a cantidad",IF(AND($P183&lt;&gt;"",$M183&lt;&gt;"",$P183&lt;$M183),"REVISAR: fechas incoherentes",IF(AND($P183&lt;&gt;"",$Q183&gt;0),"REVISAR: fecha final con unidades pendientes","Correcto"))))))))</f>
        <v/>
      </c>
    </row>
    <row r="184">
      <c r="A184" s="3" t="n"/>
      <c r="B184" s="21" t="n"/>
      <c r="C184" s="3" t="n"/>
      <c r="D184" s="3" t="n"/>
      <c r="E184" s="21" t="n"/>
      <c r="F184" s="22" t="n"/>
      <c r="G184" s="3" t="n"/>
      <c r="H184" s="21" t="n"/>
      <c r="I184" s="3" t="n"/>
      <c r="J184" s="21" t="n"/>
      <c r="K184" s="3" t="n"/>
      <c r="L184" s="3" t="n"/>
      <c r="M184" s="40" t="n"/>
      <c r="N184" s="40" t="n"/>
      <c r="O184" s="22" t="n"/>
      <c r="P184" s="40" t="n"/>
      <c r="Q184" s="24">
        <f>IF($A184="","",IF(OR($G184="Alquiler",$G184="Préstamo"),MAX($F184-IF($O184="",0,$O184),0),0))</f>
        <v/>
      </c>
      <c r="R184" s="25">
        <f>IF($A184="","",IF(NOT(OR($G184="Alquiler",$G184="Préstamo")),"No procede",IF($Q184=0,"Devuelto",IF(AND($O184&lt;&gt;"",$O184&gt;0),"Devolución parcial",IF($M184="","Pendiente de salida",IF($N184="","Sin fecha prevista",IF($N184&lt;Resumen!$E$3,"Vencido",IF($N184&lt;=Resumen!$E$3+Resumen!$H$3,"Próximo vencimiento","En uso"))))))))</f>
        <v/>
      </c>
      <c r="S184" s="41">
        <f>IF(OR($A184="",$Q184=0,$N184=""),"",$N184-Resumen!$E$3)</f>
        <v/>
      </c>
      <c r="T184" s="27">
        <f>IF($A184="","",IF(OR($B184="",$C184="",$D184="",$F184="",$G184="",$I184="",$J184="",$K184="",$L184=""),"REVISAR: faltan datos obligatorios",IF(COUNTIF($A$8:$A$207,$A184)&gt;1,"REVISAR: ID duplicado",IF(AND(OR($G184="Alquiler",$G184="Préstamo"),$H184=""),"REVISAR: falta proveedor o propietario",IF(AND(OR($G184="Alquiler",$G184="Préstamo"),$Q184&gt;0,$N184=""),"REVISAR: falta fecha prevista",IF(AND($O184&lt;&gt;"",$O184&gt;$F184),"REVISAR: devolución superior a cantidad",IF(AND($P184&lt;&gt;"",$M184&lt;&gt;"",$P184&lt;$M184),"REVISAR: fechas incoherentes",IF(AND($P184&lt;&gt;"",$Q184&gt;0),"REVISAR: fecha final con unidades pendientes","Correcto"))))))))</f>
        <v/>
      </c>
    </row>
    <row r="185">
      <c r="A185" s="3" t="n"/>
      <c r="B185" s="21" t="n"/>
      <c r="C185" s="3" t="n"/>
      <c r="D185" s="3" t="n"/>
      <c r="E185" s="21" t="n"/>
      <c r="F185" s="22" t="n"/>
      <c r="G185" s="3" t="n"/>
      <c r="H185" s="21" t="n"/>
      <c r="I185" s="3" t="n"/>
      <c r="J185" s="21" t="n"/>
      <c r="K185" s="3" t="n"/>
      <c r="L185" s="3" t="n"/>
      <c r="M185" s="40" t="n"/>
      <c r="N185" s="40" t="n"/>
      <c r="O185" s="22" t="n"/>
      <c r="P185" s="40" t="n"/>
      <c r="Q185" s="24">
        <f>IF($A185="","",IF(OR($G185="Alquiler",$G185="Préstamo"),MAX($F185-IF($O185="",0,$O185),0),0))</f>
        <v/>
      </c>
      <c r="R185" s="25">
        <f>IF($A185="","",IF(NOT(OR($G185="Alquiler",$G185="Préstamo")),"No procede",IF($Q185=0,"Devuelto",IF(AND($O185&lt;&gt;"",$O185&gt;0),"Devolución parcial",IF($M185="","Pendiente de salida",IF($N185="","Sin fecha prevista",IF($N185&lt;Resumen!$E$3,"Vencido",IF($N185&lt;=Resumen!$E$3+Resumen!$H$3,"Próximo vencimiento","En uso"))))))))</f>
        <v/>
      </c>
      <c r="S185" s="41">
        <f>IF(OR($A185="",$Q185=0,$N185=""),"",$N185-Resumen!$E$3)</f>
        <v/>
      </c>
      <c r="T185" s="27">
        <f>IF($A185="","",IF(OR($B185="",$C185="",$D185="",$F185="",$G185="",$I185="",$J185="",$K185="",$L185=""),"REVISAR: faltan datos obligatorios",IF(COUNTIF($A$8:$A$207,$A185)&gt;1,"REVISAR: ID duplicado",IF(AND(OR($G185="Alquiler",$G185="Préstamo"),$H185=""),"REVISAR: falta proveedor o propietario",IF(AND(OR($G185="Alquiler",$G185="Préstamo"),$Q185&gt;0,$N185=""),"REVISAR: falta fecha prevista",IF(AND($O185&lt;&gt;"",$O185&gt;$F185),"REVISAR: devolución superior a cantidad",IF(AND($P185&lt;&gt;"",$M185&lt;&gt;"",$P185&lt;$M185),"REVISAR: fechas incoherentes",IF(AND($P185&lt;&gt;"",$Q185&gt;0),"REVISAR: fecha final con unidades pendientes","Correcto"))))))))</f>
        <v/>
      </c>
    </row>
    <row r="186">
      <c r="A186" s="3" t="n"/>
      <c r="B186" s="21" t="n"/>
      <c r="C186" s="3" t="n"/>
      <c r="D186" s="3" t="n"/>
      <c r="E186" s="21" t="n"/>
      <c r="F186" s="22" t="n"/>
      <c r="G186" s="3" t="n"/>
      <c r="H186" s="21" t="n"/>
      <c r="I186" s="3" t="n"/>
      <c r="J186" s="21" t="n"/>
      <c r="K186" s="3" t="n"/>
      <c r="L186" s="3" t="n"/>
      <c r="M186" s="40" t="n"/>
      <c r="N186" s="40" t="n"/>
      <c r="O186" s="22" t="n"/>
      <c r="P186" s="40" t="n"/>
      <c r="Q186" s="24">
        <f>IF($A186="","",IF(OR($G186="Alquiler",$G186="Préstamo"),MAX($F186-IF($O186="",0,$O186),0),0))</f>
        <v/>
      </c>
      <c r="R186" s="25">
        <f>IF($A186="","",IF(NOT(OR($G186="Alquiler",$G186="Préstamo")),"No procede",IF($Q186=0,"Devuelto",IF(AND($O186&lt;&gt;"",$O186&gt;0),"Devolución parcial",IF($M186="","Pendiente de salida",IF($N186="","Sin fecha prevista",IF($N186&lt;Resumen!$E$3,"Vencido",IF($N186&lt;=Resumen!$E$3+Resumen!$H$3,"Próximo vencimiento","En uso"))))))))</f>
        <v/>
      </c>
      <c r="S186" s="41">
        <f>IF(OR($A186="",$Q186=0,$N186=""),"",$N186-Resumen!$E$3)</f>
        <v/>
      </c>
      <c r="T186" s="27">
        <f>IF($A186="","",IF(OR($B186="",$C186="",$D186="",$F186="",$G186="",$I186="",$J186="",$K186="",$L186=""),"REVISAR: faltan datos obligatorios",IF(COUNTIF($A$8:$A$207,$A186)&gt;1,"REVISAR: ID duplicado",IF(AND(OR($G186="Alquiler",$G186="Préstamo"),$H186=""),"REVISAR: falta proveedor o propietario",IF(AND(OR($G186="Alquiler",$G186="Préstamo"),$Q186&gt;0,$N186=""),"REVISAR: falta fecha prevista",IF(AND($O186&lt;&gt;"",$O186&gt;$F186),"REVISAR: devolución superior a cantidad",IF(AND($P186&lt;&gt;"",$M186&lt;&gt;"",$P186&lt;$M186),"REVISAR: fechas incoherentes",IF(AND($P186&lt;&gt;"",$Q186&gt;0),"REVISAR: fecha final con unidades pendientes","Correcto"))))))))</f>
        <v/>
      </c>
    </row>
    <row r="187">
      <c r="A187" s="3" t="n"/>
      <c r="B187" s="21" t="n"/>
      <c r="C187" s="3" t="n"/>
      <c r="D187" s="3" t="n"/>
      <c r="E187" s="21" t="n"/>
      <c r="F187" s="22" t="n"/>
      <c r="G187" s="3" t="n"/>
      <c r="H187" s="21" t="n"/>
      <c r="I187" s="3" t="n"/>
      <c r="J187" s="21" t="n"/>
      <c r="K187" s="3" t="n"/>
      <c r="L187" s="3" t="n"/>
      <c r="M187" s="40" t="n"/>
      <c r="N187" s="40" t="n"/>
      <c r="O187" s="22" t="n"/>
      <c r="P187" s="40" t="n"/>
      <c r="Q187" s="24">
        <f>IF($A187="","",IF(OR($G187="Alquiler",$G187="Préstamo"),MAX($F187-IF($O187="",0,$O187),0),0))</f>
        <v/>
      </c>
      <c r="R187" s="25">
        <f>IF($A187="","",IF(NOT(OR($G187="Alquiler",$G187="Préstamo")),"No procede",IF($Q187=0,"Devuelto",IF(AND($O187&lt;&gt;"",$O187&gt;0),"Devolución parcial",IF($M187="","Pendiente de salida",IF($N187="","Sin fecha prevista",IF($N187&lt;Resumen!$E$3,"Vencido",IF($N187&lt;=Resumen!$E$3+Resumen!$H$3,"Próximo vencimiento","En uso"))))))))</f>
        <v/>
      </c>
      <c r="S187" s="41">
        <f>IF(OR($A187="",$Q187=0,$N187=""),"",$N187-Resumen!$E$3)</f>
        <v/>
      </c>
      <c r="T187" s="27">
        <f>IF($A187="","",IF(OR($B187="",$C187="",$D187="",$F187="",$G187="",$I187="",$J187="",$K187="",$L187=""),"REVISAR: faltan datos obligatorios",IF(COUNTIF($A$8:$A$207,$A187)&gt;1,"REVISAR: ID duplicado",IF(AND(OR($G187="Alquiler",$G187="Préstamo"),$H187=""),"REVISAR: falta proveedor o propietario",IF(AND(OR($G187="Alquiler",$G187="Préstamo"),$Q187&gt;0,$N187=""),"REVISAR: falta fecha prevista",IF(AND($O187&lt;&gt;"",$O187&gt;$F187),"REVISAR: devolución superior a cantidad",IF(AND($P187&lt;&gt;"",$M187&lt;&gt;"",$P187&lt;$M187),"REVISAR: fechas incoherentes",IF(AND($P187&lt;&gt;"",$Q187&gt;0),"REVISAR: fecha final con unidades pendientes","Correcto"))))))))</f>
        <v/>
      </c>
    </row>
    <row r="188">
      <c r="A188" s="3" t="n"/>
      <c r="B188" s="21" t="n"/>
      <c r="C188" s="3" t="n"/>
      <c r="D188" s="3" t="n"/>
      <c r="E188" s="21" t="n"/>
      <c r="F188" s="22" t="n"/>
      <c r="G188" s="3" t="n"/>
      <c r="H188" s="21" t="n"/>
      <c r="I188" s="3" t="n"/>
      <c r="J188" s="21" t="n"/>
      <c r="K188" s="3" t="n"/>
      <c r="L188" s="3" t="n"/>
      <c r="M188" s="40" t="n"/>
      <c r="N188" s="40" t="n"/>
      <c r="O188" s="22" t="n"/>
      <c r="P188" s="40" t="n"/>
      <c r="Q188" s="24">
        <f>IF($A188="","",IF(OR($G188="Alquiler",$G188="Préstamo"),MAX($F188-IF($O188="",0,$O188),0),0))</f>
        <v/>
      </c>
      <c r="R188" s="25">
        <f>IF($A188="","",IF(NOT(OR($G188="Alquiler",$G188="Préstamo")),"No procede",IF($Q188=0,"Devuelto",IF(AND($O188&lt;&gt;"",$O188&gt;0),"Devolución parcial",IF($M188="","Pendiente de salida",IF($N188="","Sin fecha prevista",IF($N188&lt;Resumen!$E$3,"Vencido",IF($N188&lt;=Resumen!$E$3+Resumen!$H$3,"Próximo vencimiento","En uso"))))))))</f>
        <v/>
      </c>
      <c r="S188" s="41">
        <f>IF(OR($A188="",$Q188=0,$N188=""),"",$N188-Resumen!$E$3)</f>
        <v/>
      </c>
      <c r="T188" s="27">
        <f>IF($A188="","",IF(OR($B188="",$C188="",$D188="",$F188="",$G188="",$I188="",$J188="",$K188="",$L188=""),"REVISAR: faltan datos obligatorios",IF(COUNTIF($A$8:$A$207,$A188)&gt;1,"REVISAR: ID duplicado",IF(AND(OR($G188="Alquiler",$G188="Préstamo"),$H188=""),"REVISAR: falta proveedor o propietario",IF(AND(OR($G188="Alquiler",$G188="Préstamo"),$Q188&gt;0,$N188=""),"REVISAR: falta fecha prevista",IF(AND($O188&lt;&gt;"",$O188&gt;$F188),"REVISAR: devolución superior a cantidad",IF(AND($P188&lt;&gt;"",$M188&lt;&gt;"",$P188&lt;$M188),"REVISAR: fechas incoherentes",IF(AND($P188&lt;&gt;"",$Q188&gt;0),"REVISAR: fecha final con unidades pendientes","Correcto"))))))))</f>
        <v/>
      </c>
    </row>
    <row r="189">
      <c r="A189" s="3" t="n"/>
      <c r="B189" s="21" t="n"/>
      <c r="C189" s="3" t="n"/>
      <c r="D189" s="3" t="n"/>
      <c r="E189" s="21" t="n"/>
      <c r="F189" s="22" t="n"/>
      <c r="G189" s="3" t="n"/>
      <c r="H189" s="21" t="n"/>
      <c r="I189" s="3" t="n"/>
      <c r="J189" s="21" t="n"/>
      <c r="K189" s="3" t="n"/>
      <c r="L189" s="3" t="n"/>
      <c r="M189" s="40" t="n"/>
      <c r="N189" s="40" t="n"/>
      <c r="O189" s="22" t="n"/>
      <c r="P189" s="40" t="n"/>
      <c r="Q189" s="24">
        <f>IF($A189="","",IF(OR($G189="Alquiler",$G189="Préstamo"),MAX($F189-IF($O189="",0,$O189),0),0))</f>
        <v/>
      </c>
      <c r="R189" s="25">
        <f>IF($A189="","",IF(NOT(OR($G189="Alquiler",$G189="Préstamo")),"No procede",IF($Q189=0,"Devuelto",IF(AND($O189&lt;&gt;"",$O189&gt;0),"Devolución parcial",IF($M189="","Pendiente de salida",IF($N189="","Sin fecha prevista",IF($N189&lt;Resumen!$E$3,"Vencido",IF($N189&lt;=Resumen!$E$3+Resumen!$H$3,"Próximo vencimiento","En uso"))))))))</f>
        <v/>
      </c>
      <c r="S189" s="41">
        <f>IF(OR($A189="",$Q189=0,$N189=""),"",$N189-Resumen!$E$3)</f>
        <v/>
      </c>
      <c r="T189" s="27">
        <f>IF($A189="","",IF(OR($B189="",$C189="",$D189="",$F189="",$G189="",$I189="",$J189="",$K189="",$L189=""),"REVISAR: faltan datos obligatorios",IF(COUNTIF($A$8:$A$207,$A189)&gt;1,"REVISAR: ID duplicado",IF(AND(OR($G189="Alquiler",$G189="Préstamo"),$H189=""),"REVISAR: falta proveedor o propietario",IF(AND(OR($G189="Alquiler",$G189="Préstamo"),$Q189&gt;0,$N189=""),"REVISAR: falta fecha prevista",IF(AND($O189&lt;&gt;"",$O189&gt;$F189),"REVISAR: devolución superior a cantidad",IF(AND($P189&lt;&gt;"",$M189&lt;&gt;"",$P189&lt;$M189),"REVISAR: fechas incoherentes",IF(AND($P189&lt;&gt;"",$Q189&gt;0),"REVISAR: fecha final con unidades pendientes","Correcto"))))))))</f>
        <v/>
      </c>
    </row>
    <row r="190">
      <c r="A190" s="3" t="n"/>
      <c r="B190" s="21" t="n"/>
      <c r="C190" s="3" t="n"/>
      <c r="D190" s="3" t="n"/>
      <c r="E190" s="21" t="n"/>
      <c r="F190" s="22" t="n"/>
      <c r="G190" s="3" t="n"/>
      <c r="H190" s="21" t="n"/>
      <c r="I190" s="3" t="n"/>
      <c r="J190" s="21" t="n"/>
      <c r="K190" s="3" t="n"/>
      <c r="L190" s="3" t="n"/>
      <c r="M190" s="40" t="n"/>
      <c r="N190" s="40" t="n"/>
      <c r="O190" s="22" t="n"/>
      <c r="P190" s="40" t="n"/>
      <c r="Q190" s="24">
        <f>IF($A190="","",IF(OR($G190="Alquiler",$G190="Préstamo"),MAX($F190-IF($O190="",0,$O190),0),0))</f>
        <v/>
      </c>
      <c r="R190" s="25">
        <f>IF($A190="","",IF(NOT(OR($G190="Alquiler",$G190="Préstamo")),"No procede",IF($Q190=0,"Devuelto",IF(AND($O190&lt;&gt;"",$O190&gt;0),"Devolución parcial",IF($M190="","Pendiente de salida",IF($N190="","Sin fecha prevista",IF($N190&lt;Resumen!$E$3,"Vencido",IF($N190&lt;=Resumen!$E$3+Resumen!$H$3,"Próximo vencimiento","En uso"))))))))</f>
        <v/>
      </c>
      <c r="S190" s="41">
        <f>IF(OR($A190="",$Q190=0,$N190=""),"",$N190-Resumen!$E$3)</f>
        <v/>
      </c>
      <c r="T190" s="27">
        <f>IF($A190="","",IF(OR($B190="",$C190="",$D190="",$F190="",$G190="",$I190="",$J190="",$K190="",$L190=""),"REVISAR: faltan datos obligatorios",IF(COUNTIF($A$8:$A$207,$A190)&gt;1,"REVISAR: ID duplicado",IF(AND(OR($G190="Alquiler",$G190="Préstamo"),$H190=""),"REVISAR: falta proveedor o propietario",IF(AND(OR($G190="Alquiler",$G190="Préstamo"),$Q190&gt;0,$N190=""),"REVISAR: falta fecha prevista",IF(AND($O190&lt;&gt;"",$O190&gt;$F190),"REVISAR: devolución superior a cantidad",IF(AND($P190&lt;&gt;"",$M190&lt;&gt;"",$P190&lt;$M190),"REVISAR: fechas incoherentes",IF(AND($P190&lt;&gt;"",$Q190&gt;0),"REVISAR: fecha final con unidades pendientes","Correcto"))))))))</f>
        <v/>
      </c>
    </row>
    <row r="191">
      <c r="A191" s="3" t="n"/>
      <c r="B191" s="21" t="n"/>
      <c r="C191" s="3" t="n"/>
      <c r="D191" s="3" t="n"/>
      <c r="E191" s="21" t="n"/>
      <c r="F191" s="22" t="n"/>
      <c r="G191" s="3" t="n"/>
      <c r="H191" s="21" t="n"/>
      <c r="I191" s="3" t="n"/>
      <c r="J191" s="21" t="n"/>
      <c r="K191" s="3" t="n"/>
      <c r="L191" s="3" t="n"/>
      <c r="M191" s="40" t="n"/>
      <c r="N191" s="40" t="n"/>
      <c r="O191" s="22" t="n"/>
      <c r="P191" s="40" t="n"/>
      <c r="Q191" s="24">
        <f>IF($A191="","",IF(OR($G191="Alquiler",$G191="Préstamo"),MAX($F191-IF($O191="",0,$O191),0),0))</f>
        <v/>
      </c>
      <c r="R191" s="25">
        <f>IF($A191="","",IF(NOT(OR($G191="Alquiler",$G191="Préstamo")),"No procede",IF($Q191=0,"Devuelto",IF(AND($O191&lt;&gt;"",$O191&gt;0),"Devolución parcial",IF($M191="","Pendiente de salida",IF($N191="","Sin fecha prevista",IF($N191&lt;Resumen!$E$3,"Vencido",IF($N191&lt;=Resumen!$E$3+Resumen!$H$3,"Próximo vencimiento","En uso"))))))))</f>
        <v/>
      </c>
      <c r="S191" s="41">
        <f>IF(OR($A191="",$Q191=0,$N191=""),"",$N191-Resumen!$E$3)</f>
        <v/>
      </c>
      <c r="T191" s="27">
        <f>IF($A191="","",IF(OR($B191="",$C191="",$D191="",$F191="",$G191="",$I191="",$J191="",$K191="",$L191=""),"REVISAR: faltan datos obligatorios",IF(COUNTIF($A$8:$A$207,$A191)&gt;1,"REVISAR: ID duplicado",IF(AND(OR($G191="Alquiler",$G191="Préstamo"),$H191=""),"REVISAR: falta proveedor o propietario",IF(AND(OR($G191="Alquiler",$G191="Préstamo"),$Q191&gt;0,$N191=""),"REVISAR: falta fecha prevista",IF(AND($O191&lt;&gt;"",$O191&gt;$F191),"REVISAR: devolución superior a cantidad",IF(AND($P191&lt;&gt;"",$M191&lt;&gt;"",$P191&lt;$M191),"REVISAR: fechas incoherentes",IF(AND($P191&lt;&gt;"",$Q191&gt;0),"REVISAR: fecha final con unidades pendientes","Correcto"))))))))</f>
        <v/>
      </c>
    </row>
    <row r="192">
      <c r="A192" s="3" t="n"/>
      <c r="B192" s="21" t="n"/>
      <c r="C192" s="3" t="n"/>
      <c r="D192" s="3" t="n"/>
      <c r="E192" s="21" t="n"/>
      <c r="F192" s="22" t="n"/>
      <c r="G192" s="3" t="n"/>
      <c r="H192" s="21" t="n"/>
      <c r="I192" s="3" t="n"/>
      <c r="J192" s="21" t="n"/>
      <c r="K192" s="3" t="n"/>
      <c r="L192" s="3" t="n"/>
      <c r="M192" s="40" t="n"/>
      <c r="N192" s="40" t="n"/>
      <c r="O192" s="22" t="n"/>
      <c r="P192" s="40" t="n"/>
      <c r="Q192" s="24">
        <f>IF($A192="","",IF(OR($G192="Alquiler",$G192="Préstamo"),MAX($F192-IF($O192="",0,$O192),0),0))</f>
        <v/>
      </c>
      <c r="R192" s="25">
        <f>IF($A192="","",IF(NOT(OR($G192="Alquiler",$G192="Préstamo")),"No procede",IF($Q192=0,"Devuelto",IF(AND($O192&lt;&gt;"",$O192&gt;0),"Devolución parcial",IF($M192="","Pendiente de salida",IF($N192="","Sin fecha prevista",IF($N192&lt;Resumen!$E$3,"Vencido",IF($N192&lt;=Resumen!$E$3+Resumen!$H$3,"Próximo vencimiento","En uso"))))))))</f>
        <v/>
      </c>
      <c r="S192" s="41">
        <f>IF(OR($A192="",$Q192=0,$N192=""),"",$N192-Resumen!$E$3)</f>
        <v/>
      </c>
      <c r="T192" s="27">
        <f>IF($A192="","",IF(OR($B192="",$C192="",$D192="",$F192="",$G192="",$I192="",$J192="",$K192="",$L192=""),"REVISAR: faltan datos obligatorios",IF(COUNTIF($A$8:$A$207,$A192)&gt;1,"REVISAR: ID duplicado",IF(AND(OR($G192="Alquiler",$G192="Préstamo"),$H192=""),"REVISAR: falta proveedor o propietario",IF(AND(OR($G192="Alquiler",$G192="Préstamo"),$Q192&gt;0,$N192=""),"REVISAR: falta fecha prevista",IF(AND($O192&lt;&gt;"",$O192&gt;$F192),"REVISAR: devolución superior a cantidad",IF(AND($P192&lt;&gt;"",$M192&lt;&gt;"",$P192&lt;$M192),"REVISAR: fechas incoherentes",IF(AND($P192&lt;&gt;"",$Q192&gt;0),"REVISAR: fecha final con unidades pendientes","Correcto"))))))))</f>
        <v/>
      </c>
    </row>
    <row r="193">
      <c r="A193" s="3" t="n"/>
      <c r="B193" s="21" t="n"/>
      <c r="C193" s="3" t="n"/>
      <c r="D193" s="3" t="n"/>
      <c r="E193" s="21" t="n"/>
      <c r="F193" s="22" t="n"/>
      <c r="G193" s="3" t="n"/>
      <c r="H193" s="21" t="n"/>
      <c r="I193" s="3" t="n"/>
      <c r="J193" s="21" t="n"/>
      <c r="K193" s="3" t="n"/>
      <c r="L193" s="3" t="n"/>
      <c r="M193" s="40" t="n"/>
      <c r="N193" s="40" t="n"/>
      <c r="O193" s="22" t="n"/>
      <c r="P193" s="40" t="n"/>
      <c r="Q193" s="24">
        <f>IF($A193="","",IF(OR($G193="Alquiler",$G193="Préstamo"),MAX($F193-IF($O193="",0,$O193),0),0))</f>
        <v/>
      </c>
      <c r="R193" s="25">
        <f>IF($A193="","",IF(NOT(OR($G193="Alquiler",$G193="Préstamo")),"No procede",IF($Q193=0,"Devuelto",IF(AND($O193&lt;&gt;"",$O193&gt;0),"Devolución parcial",IF($M193="","Pendiente de salida",IF($N193="","Sin fecha prevista",IF($N193&lt;Resumen!$E$3,"Vencido",IF($N193&lt;=Resumen!$E$3+Resumen!$H$3,"Próximo vencimiento","En uso"))))))))</f>
        <v/>
      </c>
      <c r="S193" s="41">
        <f>IF(OR($A193="",$Q193=0,$N193=""),"",$N193-Resumen!$E$3)</f>
        <v/>
      </c>
      <c r="T193" s="27">
        <f>IF($A193="","",IF(OR($B193="",$C193="",$D193="",$F193="",$G193="",$I193="",$J193="",$K193="",$L193=""),"REVISAR: faltan datos obligatorios",IF(COUNTIF($A$8:$A$207,$A193)&gt;1,"REVISAR: ID duplicado",IF(AND(OR($G193="Alquiler",$G193="Préstamo"),$H193=""),"REVISAR: falta proveedor o propietario",IF(AND(OR($G193="Alquiler",$G193="Préstamo"),$Q193&gt;0,$N193=""),"REVISAR: falta fecha prevista",IF(AND($O193&lt;&gt;"",$O193&gt;$F193),"REVISAR: devolución superior a cantidad",IF(AND($P193&lt;&gt;"",$M193&lt;&gt;"",$P193&lt;$M193),"REVISAR: fechas incoherentes",IF(AND($P193&lt;&gt;"",$Q193&gt;0),"REVISAR: fecha final con unidades pendientes","Correcto"))))))))</f>
        <v/>
      </c>
    </row>
    <row r="194">
      <c r="A194" s="3" t="n"/>
      <c r="B194" s="21" t="n"/>
      <c r="C194" s="3" t="n"/>
      <c r="D194" s="3" t="n"/>
      <c r="E194" s="21" t="n"/>
      <c r="F194" s="22" t="n"/>
      <c r="G194" s="3" t="n"/>
      <c r="H194" s="21" t="n"/>
      <c r="I194" s="3" t="n"/>
      <c r="J194" s="21" t="n"/>
      <c r="K194" s="3" t="n"/>
      <c r="L194" s="3" t="n"/>
      <c r="M194" s="40" t="n"/>
      <c r="N194" s="40" t="n"/>
      <c r="O194" s="22" t="n"/>
      <c r="P194" s="40" t="n"/>
      <c r="Q194" s="24">
        <f>IF($A194="","",IF(OR($G194="Alquiler",$G194="Préstamo"),MAX($F194-IF($O194="",0,$O194),0),0))</f>
        <v/>
      </c>
      <c r="R194" s="25">
        <f>IF($A194="","",IF(NOT(OR($G194="Alquiler",$G194="Préstamo")),"No procede",IF($Q194=0,"Devuelto",IF(AND($O194&lt;&gt;"",$O194&gt;0),"Devolución parcial",IF($M194="","Pendiente de salida",IF($N194="","Sin fecha prevista",IF($N194&lt;Resumen!$E$3,"Vencido",IF($N194&lt;=Resumen!$E$3+Resumen!$H$3,"Próximo vencimiento","En uso"))))))))</f>
        <v/>
      </c>
      <c r="S194" s="41">
        <f>IF(OR($A194="",$Q194=0,$N194=""),"",$N194-Resumen!$E$3)</f>
        <v/>
      </c>
      <c r="T194" s="27">
        <f>IF($A194="","",IF(OR($B194="",$C194="",$D194="",$F194="",$G194="",$I194="",$J194="",$K194="",$L194=""),"REVISAR: faltan datos obligatorios",IF(COUNTIF($A$8:$A$207,$A194)&gt;1,"REVISAR: ID duplicado",IF(AND(OR($G194="Alquiler",$G194="Préstamo"),$H194=""),"REVISAR: falta proveedor o propietario",IF(AND(OR($G194="Alquiler",$G194="Préstamo"),$Q194&gt;0,$N194=""),"REVISAR: falta fecha prevista",IF(AND($O194&lt;&gt;"",$O194&gt;$F194),"REVISAR: devolución superior a cantidad",IF(AND($P194&lt;&gt;"",$M194&lt;&gt;"",$P194&lt;$M194),"REVISAR: fechas incoherentes",IF(AND($P194&lt;&gt;"",$Q194&gt;0),"REVISAR: fecha final con unidades pendientes","Correcto"))))))))</f>
        <v/>
      </c>
    </row>
    <row r="195">
      <c r="A195" s="3" t="n"/>
      <c r="B195" s="21" t="n"/>
      <c r="C195" s="3" t="n"/>
      <c r="D195" s="3" t="n"/>
      <c r="E195" s="21" t="n"/>
      <c r="F195" s="22" t="n"/>
      <c r="G195" s="3" t="n"/>
      <c r="H195" s="21" t="n"/>
      <c r="I195" s="3" t="n"/>
      <c r="J195" s="21" t="n"/>
      <c r="K195" s="3" t="n"/>
      <c r="L195" s="3" t="n"/>
      <c r="M195" s="40" t="n"/>
      <c r="N195" s="40" t="n"/>
      <c r="O195" s="22" t="n"/>
      <c r="P195" s="40" t="n"/>
      <c r="Q195" s="24">
        <f>IF($A195="","",IF(OR($G195="Alquiler",$G195="Préstamo"),MAX($F195-IF($O195="",0,$O195),0),0))</f>
        <v/>
      </c>
      <c r="R195" s="25">
        <f>IF($A195="","",IF(NOT(OR($G195="Alquiler",$G195="Préstamo")),"No procede",IF($Q195=0,"Devuelto",IF(AND($O195&lt;&gt;"",$O195&gt;0),"Devolución parcial",IF($M195="","Pendiente de salida",IF($N195="","Sin fecha prevista",IF($N195&lt;Resumen!$E$3,"Vencido",IF($N195&lt;=Resumen!$E$3+Resumen!$H$3,"Próximo vencimiento","En uso"))))))))</f>
        <v/>
      </c>
      <c r="S195" s="41">
        <f>IF(OR($A195="",$Q195=0,$N195=""),"",$N195-Resumen!$E$3)</f>
        <v/>
      </c>
      <c r="T195" s="27">
        <f>IF($A195="","",IF(OR($B195="",$C195="",$D195="",$F195="",$G195="",$I195="",$J195="",$K195="",$L195=""),"REVISAR: faltan datos obligatorios",IF(COUNTIF($A$8:$A$207,$A195)&gt;1,"REVISAR: ID duplicado",IF(AND(OR($G195="Alquiler",$G195="Préstamo"),$H195=""),"REVISAR: falta proveedor o propietario",IF(AND(OR($G195="Alquiler",$G195="Préstamo"),$Q195&gt;0,$N195=""),"REVISAR: falta fecha prevista",IF(AND($O195&lt;&gt;"",$O195&gt;$F195),"REVISAR: devolución superior a cantidad",IF(AND($P195&lt;&gt;"",$M195&lt;&gt;"",$P195&lt;$M195),"REVISAR: fechas incoherentes",IF(AND($P195&lt;&gt;"",$Q195&gt;0),"REVISAR: fecha final con unidades pendientes","Correcto"))))))))</f>
        <v/>
      </c>
    </row>
    <row r="196">
      <c r="A196" s="3" t="n"/>
      <c r="B196" s="21" t="n"/>
      <c r="C196" s="3" t="n"/>
      <c r="D196" s="3" t="n"/>
      <c r="E196" s="21" t="n"/>
      <c r="F196" s="22" t="n"/>
      <c r="G196" s="3" t="n"/>
      <c r="H196" s="21" t="n"/>
      <c r="I196" s="3" t="n"/>
      <c r="J196" s="21" t="n"/>
      <c r="K196" s="3" t="n"/>
      <c r="L196" s="3" t="n"/>
      <c r="M196" s="40" t="n"/>
      <c r="N196" s="40" t="n"/>
      <c r="O196" s="22" t="n"/>
      <c r="P196" s="40" t="n"/>
      <c r="Q196" s="24">
        <f>IF($A196="","",IF(OR($G196="Alquiler",$G196="Préstamo"),MAX($F196-IF($O196="",0,$O196),0),0))</f>
        <v/>
      </c>
      <c r="R196" s="25">
        <f>IF($A196="","",IF(NOT(OR($G196="Alquiler",$G196="Préstamo")),"No procede",IF($Q196=0,"Devuelto",IF(AND($O196&lt;&gt;"",$O196&gt;0),"Devolución parcial",IF($M196="","Pendiente de salida",IF($N196="","Sin fecha prevista",IF($N196&lt;Resumen!$E$3,"Vencido",IF($N196&lt;=Resumen!$E$3+Resumen!$H$3,"Próximo vencimiento","En uso"))))))))</f>
        <v/>
      </c>
      <c r="S196" s="41">
        <f>IF(OR($A196="",$Q196=0,$N196=""),"",$N196-Resumen!$E$3)</f>
        <v/>
      </c>
      <c r="T196" s="27">
        <f>IF($A196="","",IF(OR($B196="",$C196="",$D196="",$F196="",$G196="",$I196="",$J196="",$K196="",$L196=""),"REVISAR: faltan datos obligatorios",IF(COUNTIF($A$8:$A$207,$A196)&gt;1,"REVISAR: ID duplicado",IF(AND(OR($G196="Alquiler",$G196="Préstamo"),$H196=""),"REVISAR: falta proveedor o propietario",IF(AND(OR($G196="Alquiler",$G196="Préstamo"),$Q196&gt;0,$N196=""),"REVISAR: falta fecha prevista",IF(AND($O196&lt;&gt;"",$O196&gt;$F196),"REVISAR: devolución superior a cantidad",IF(AND($P196&lt;&gt;"",$M196&lt;&gt;"",$P196&lt;$M196),"REVISAR: fechas incoherentes",IF(AND($P196&lt;&gt;"",$Q196&gt;0),"REVISAR: fecha final con unidades pendientes","Correcto"))))))))</f>
        <v/>
      </c>
    </row>
    <row r="197">
      <c r="A197" s="3" t="n"/>
      <c r="B197" s="21" t="n"/>
      <c r="C197" s="3" t="n"/>
      <c r="D197" s="3" t="n"/>
      <c r="E197" s="21" t="n"/>
      <c r="F197" s="22" t="n"/>
      <c r="G197" s="3" t="n"/>
      <c r="H197" s="21" t="n"/>
      <c r="I197" s="3" t="n"/>
      <c r="J197" s="21" t="n"/>
      <c r="K197" s="3" t="n"/>
      <c r="L197" s="3" t="n"/>
      <c r="M197" s="40" t="n"/>
      <c r="N197" s="40" t="n"/>
      <c r="O197" s="22" t="n"/>
      <c r="P197" s="40" t="n"/>
      <c r="Q197" s="24">
        <f>IF($A197="","",IF(OR($G197="Alquiler",$G197="Préstamo"),MAX($F197-IF($O197="",0,$O197),0),0))</f>
        <v/>
      </c>
      <c r="R197" s="25">
        <f>IF($A197="","",IF(NOT(OR($G197="Alquiler",$G197="Préstamo")),"No procede",IF($Q197=0,"Devuelto",IF(AND($O197&lt;&gt;"",$O197&gt;0),"Devolución parcial",IF($M197="","Pendiente de salida",IF($N197="","Sin fecha prevista",IF($N197&lt;Resumen!$E$3,"Vencido",IF($N197&lt;=Resumen!$E$3+Resumen!$H$3,"Próximo vencimiento","En uso"))))))))</f>
        <v/>
      </c>
      <c r="S197" s="41">
        <f>IF(OR($A197="",$Q197=0,$N197=""),"",$N197-Resumen!$E$3)</f>
        <v/>
      </c>
      <c r="T197" s="27">
        <f>IF($A197="","",IF(OR($B197="",$C197="",$D197="",$F197="",$G197="",$I197="",$J197="",$K197="",$L197=""),"REVISAR: faltan datos obligatorios",IF(COUNTIF($A$8:$A$207,$A197)&gt;1,"REVISAR: ID duplicado",IF(AND(OR($G197="Alquiler",$G197="Préstamo"),$H197=""),"REVISAR: falta proveedor o propietario",IF(AND(OR($G197="Alquiler",$G197="Préstamo"),$Q197&gt;0,$N197=""),"REVISAR: falta fecha prevista",IF(AND($O197&lt;&gt;"",$O197&gt;$F197),"REVISAR: devolución superior a cantidad",IF(AND($P197&lt;&gt;"",$M197&lt;&gt;"",$P197&lt;$M197),"REVISAR: fechas incoherentes",IF(AND($P197&lt;&gt;"",$Q197&gt;0),"REVISAR: fecha final con unidades pendientes","Correcto"))))))))</f>
        <v/>
      </c>
    </row>
    <row r="198">
      <c r="A198" s="3" t="n"/>
      <c r="B198" s="21" t="n"/>
      <c r="C198" s="3" t="n"/>
      <c r="D198" s="3" t="n"/>
      <c r="E198" s="21" t="n"/>
      <c r="F198" s="22" t="n"/>
      <c r="G198" s="3" t="n"/>
      <c r="H198" s="21" t="n"/>
      <c r="I198" s="3" t="n"/>
      <c r="J198" s="21" t="n"/>
      <c r="K198" s="3" t="n"/>
      <c r="L198" s="3" t="n"/>
      <c r="M198" s="40" t="n"/>
      <c r="N198" s="40" t="n"/>
      <c r="O198" s="22" t="n"/>
      <c r="P198" s="40" t="n"/>
      <c r="Q198" s="24">
        <f>IF($A198="","",IF(OR($G198="Alquiler",$G198="Préstamo"),MAX($F198-IF($O198="",0,$O198),0),0))</f>
        <v/>
      </c>
      <c r="R198" s="25">
        <f>IF($A198="","",IF(NOT(OR($G198="Alquiler",$G198="Préstamo")),"No procede",IF($Q198=0,"Devuelto",IF(AND($O198&lt;&gt;"",$O198&gt;0),"Devolución parcial",IF($M198="","Pendiente de salida",IF($N198="","Sin fecha prevista",IF($N198&lt;Resumen!$E$3,"Vencido",IF($N198&lt;=Resumen!$E$3+Resumen!$H$3,"Próximo vencimiento","En uso"))))))))</f>
        <v/>
      </c>
      <c r="S198" s="41">
        <f>IF(OR($A198="",$Q198=0,$N198=""),"",$N198-Resumen!$E$3)</f>
        <v/>
      </c>
      <c r="T198" s="27">
        <f>IF($A198="","",IF(OR($B198="",$C198="",$D198="",$F198="",$G198="",$I198="",$J198="",$K198="",$L198=""),"REVISAR: faltan datos obligatorios",IF(COUNTIF($A$8:$A$207,$A198)&gt;1,"REVISAR: ID duplicado",IF(AND(OR($G198="Alquiler",$G198="Préstamo"),$H198=""),"REVISAR: falta proveedor o propietario",IF(AND(OR($G198="Alquiler",$G198="Préstamo"),$Q198&gt;0,$N198=""),"REVISAR: falta fecha prevista",IF(AND($O198&lt;&gt;"",$O198&gt;$F198),"REVISAR: devolución superior a cantidad",IF(AND($P198&lt;&gt;"",$M198&lt;&gt;"",$P198&lt;$M198),"REVISAR: fechas incoherentes",IF(AND($P198&lt;&gt;"",$Q198&gt;0),"REVISAR: fecha final con unidades pendientes","Correcto"))))))))</f>
        <v/>
      </c>
    </row>
    <row r="199">
      <c r="A199" s="3" t="n"/>
      <c r="B199" s="21" t="n"/>
      <c r="C199" s="3" t="n"/>
      <c r="D199" s="3" t="n"/>
      <c r="E199" s="21" t="n"/>
      <c r="F199" s="22" t="n"/>
      <c r="G199" s="3" t="n"/>
      <c r="H199" s="21" t="n"/>
      <c r="I199" s="3" t="n"/>
      <c r="J199" s="21" t="n"/>
      <c r="K199" s="3" t="n"/>
      <c r="L199" s="3" t="n"/>
      <c r="M199" s="40" t="n"/>
      <c r="N199" s="40" t="n"/>
      <c r="O199" s="22" t="n"/>
      <c r="P199" s="40" t="n"/>
      <c r="Q199" s="24">
        <f>IF($A199="","",IF(OR($G199="Alquiler",$G199="Préstamo"),MAX($F199-IF($O199="",0,$O199),0),0))</f>
        <v/>
      </c>
      <c r="R199" s="25">
        <f>IF($A199="","",IF(NOT(OR($G199="Alquiler",$G199="Préstamo")),"No procede",IF($Q199=0,"Devuelto",IF(AND($O199&lt;&gt;"",$O199&gt;0),"Devolución parcial",IF($M199="","Pendiente de salida",IF($N199="","Sin fecha prevista",IF($N199&lt;Resumen!$E$3,"Vencido",IF($N199&lt;=Resumen!$E$3+Resumen!$H$3,"Próximo vencimiento","En uso"))))))))</f>
        <v/>
      </c>
      <c r="S199" s="41">
        <f>IF(OR($A199="",$Q199=0,$N199=""),"",$N199-Resumen!$E$3)</f>
        <v/>
      </c>
      <c r="T199" s="27">
        <f>IF($A199="","",IF(OR($B199="",$C199="",$D199="",$F199="",$G199="",$I199="",$J199="",$K199="",$L199=""),"REVISAR: faltan datos obligatorios",IF(COUNTIF($A$8:$A$207,$A199)&gt;1,"REVISAR: ID duplicado",IF(AND(OR($G199="Alquiler",$G199="Préstamo"),$H199=""),"REVISAR: falta proveedor o propietario",IF(AND(OR($G199="Alquiler",$G199="Préstamo"),$Q199&gt;0,$N199=""),"REVISAR: falta fecha prevista",IF(AND($O199&lt;&gt;"",$O199&gt;$F199),"REVISAR: devolución superior a cantidad",IF(AND($P199&lt;&gt;"",$M199&lt;&gt;"",$P199&lt;$M199),"REVISAR: fechas incoherentes",IF(AND($P199&lt;&gt;"",$Q199&gt;0),"REVISAR: fecha final con unidades pendientes","Correcto"))))))))</f>
        <v/>
      </c>
    </row>
    <row r="200">
      <c r="A200" s="3" t="n"/>
      <c r="B200" s="21" t="n"/>
      <c r="C200" s="3" t="n"/>
      <c r="D200" s="3" t="n"/>
      <c r="E200" s="21" t="n"/>
      <c r="F200" s="22" t="n"/>
      <c r="G200" s="3" t="n"/>
      <c r="H200" s="21" t="n"/>
      <c r="I200" s="3" t="n"/>
      <c r="J200" s="21" t="n"/>
      <c r="K200" s="3" t="n"/>
      <c r="L200" s="3" t="n"/>
      <c r="M200" s="40" t="n"/>
      <c r="N200" s="40" t="n"/>
      <c r="O200" s="22" t="n"/>
      <c r="P200" s="40" t="n"/>
      <c r="Q200" s="24">
        <f>IF($A200="","",IF(OR($G200="Alquiler",$G200="Préstamo"),MAX($F200-IF($O200="",0,$O200),0),0))</f>
        <v/>
      </c>
      <c r="R200" s="25">
        <f>IF($A200="","",IF(NOT(OR($G200="Alquiler",$G200="Préstamo")),"No procede",IF($Q200=0,"Devuelto",IF(AND($O200&lt;&gt;"",$O200&gt;0),"Devolución parcial",IF($M200="","Pendiente de salida",IF($N200="","Sin fecha prevista",IF($N200&lt;Resumen!$E$3,"Vencido",IF($N200&lt;=Resumen!$E$3+Resumen!$H$3,"Próximo vencimiento","En uso"))))))))</f>
        <v/>
      </c>
      <c r="S200" s="41">
        <f>IF(OR($A200="",$Q200=0,$N200=""),"",$N200-Resumen!$E$3)</f>
        <v/>
      </c>
      <c r="T200" s="27">
        <f>IF($A200="","",IF(OR($B200="",$C200="",$D200="",$F200="",$G200="",$I200="",$J200="",$K200="",$L200=""),"REVISAR: faltan datos obligatorios",IF(COUNTIF($A$8:$A$207,$A200)&gt;1,"REVISAR: ID duplicado",IF(AND(OR($G200="Alquiler",$G200="Préstamo"),$H200=""),"REVISAR: falta proveedor o propietario",IF(AND(OR($G200="Alquiler",$G200="Préstamo"),$Q200&gt;0,$N200=""),"REVISAR: falta fecha prevista",IF(AND($O200&lt;&gt;"",$O200&gt;$F200),"REVISAR: devolución superior a cantidad",IF(AND($P200&lt;&gt;"",$M200&lt;&gt;"",$P200&lt;$M200),"REVISAR: fechas incoherentes",IF(AND($P200&lt;&gt;"",$Q200&gt;0),"REVISAR: fecha final con unidades pendientes","Correcto"))))))))</f>
        <v/>
      </c>
    </row>
    <row r="201">
      <c r="A201" s="3" t="n"/>
      <c r="B201" s="21" t="n"/>
      <c r="C201" s="3" t="n"/>
      <c r="D201" s="3" t="n"/>
      <c r="E201" s="21" t="n"/>
      <c r="F201" s="22" t="n"/>
      <c r="G201" s="3" t="n"/>
      <c r="H201" s="21" t="n"/>
      <c r="I201" s="3" t="n"/>
      <c r="J201" s="21" t="n"/>
      <c r="K201" s="3" t="n"/>
      <c r="L201" s="3" t="n"/>
      <c r="M201" s="40" t="n"/>
      <c r="N201" s="40" t="n"/>
      <c r="O201" s="22" t="n"/>
      <c r="P201" s="40" t="n"/>
      <c r="Q201" s="24">
        <f>IF($A201="","",IF(OR($G201="Alquiler",$G201="Préstamo"),MAX($F201-IF($O201="",0,$O201),0),0))</f>
        <v/>
      </c>
      <c r="R201" s="25">
        <f>IF($A201="","",IF(NOT(OR($G201="Alquiler",$G201="Préstamo")),"No procede",IF($Q201=0,"Devuelto",IF(AND($O201&lt;&gt;"",$O201&gt;0),"Devolución parcial",IF($M201="","Pendiente de salida",IF($N201="","Sin fecha prevista",IF($N201&lt;Resumen!$E$3,"Vencido",IF($N201&lt;=Resumen!$E$3+Resumen!$H$3,"Próximo vencimiento","En uso"))))))))</f>
        <v/>
      </c>
      <c r="S201" s="41">
        <f>IF(OR($A201="",$Q201=0,$N201=""),"",$N201-Resumen!$E$3)</f>
        <v/>
      </c>
      <c r="T201" s="27">
        <f>IF($A201="","",IF(OR($B201="",$C201="",$D201="",$F201="",$G201="",$I201="",$J201="",$K201="",$L201=""),"REVISAR: faltan datos obligatorios",IF(COUNTIF($A$8:$A$207,$A201)&gt;1,"REVISAR: ID duplicado",IF(AND(OR($G201="Alquiler",$G201="Préstamo"),$H201=""),"REVISAR: falta proveedor o propietario",IF(AND(OR($G201="Alquiler",$G201="Préstamo"),$Q201&gt;0,$N201=""),"REVISAR: falta fecha prevista",IF(AND($O201&lt;&gt;"",$O201&gt;$F201),"REVISAR: devolución superior a cantidad",IF(AND($P201&lt;&gt;"",$M201&lt;&gt;"",$P201&lt;$M201),"REVISAR: fechas incoherentes",IF(AND($P201&lt;&gt;"",$Q201&gt;0),"REVISAR: fecha final con unidades pendientes","Correcto"))))))))</f>
        <v/>
      </c>
    </row>
    <row r="202">
      <c r="A202" s="3" t="n"/>
      <c r="B202" s="21" t="n"/>
      <c r="C202" s="3" t="n"/>
      <c r="D202" s="3" t="n"/>
      <c r="E202" s="21" t="n"/>
      <c r="F202" s="22" t="n"/>
      <c r="G202" s="3" t="n"/>
      <c r="H202" s="21" t="n"/>
      <c r="I202" s="3" t="n"/>
      <c r="J202" s="21" t="n"/>
      <c r="K202" s="3" t="n"/>
      <c r="L202" s="3" t="n"/>
      <c r="M202" s="40" t="n"/>
      <c r="N202" s="40" t="n"/>
      <c r="O202" s="22" t="n"/>
      <c r="P202" s="40" t="n"/>
      <c r="Q202" s="24">
        <f>IF($A202="","",IF(OR($G202="Alquiler",$G202="Préstamo"),MAX($F202-IF($O202="",0,$O202),0),0))</f>
        <v/>
      </c>
      <c r="R202" s="25">
        <f>IF($A202="","",IF(NOT(OR($G202="Alquiler",$G202="Préstamo")),"No procede",IF($Q202=0,"Devuelto",IF(AND($O202&lt;&gt;"",$O202&gt;0),"Devolución parcial",IF($M202="","Pendiente de salida",IF($N202="","Sin fecha prevista",IF($N202&lt;Resumen!$E$3,"Vencido",IF($N202&lt;=Resumen!$E$3+Resumen!$H$3,"Próximo vencimiento","En uso"))))))))</f>
        <v/>
      </c>
      <c r="S202" s="41">
        <f>IF(OR($A202="",$Q202=0,$N202=""),"",$N202-Resumen!$E$3)</f>
        <v/>
      </c>
      <c r="T202" s="27">
        <f>IF($A202="","",IF(OR($B202="",$C202="",$D202="",$F202="",$G202="",$I202="",$J202="",$K202="",$L202=""),"REVISAR: faltan datos obligatorios",IF(COUNTIF($A$8:$A$207,$A202)&gt;1,"REVISAR: ID duplicado",IF(AND(OR($G202="Alquiler",$G202="Préstamo"),$H202=""),"REVISAR: falta proveedor o propietario",IF(AND(OR($G202="Alquiler",$G202="Préstamo"),$Q202&gt;0,$N202=""),"REVISAR: falta fecha prevista",IF(AND($O202&lt;&gt;"",$O202&gt;$F202),"REVISAR: devolución superior a cantidad",IF(AND($P202&lt;&gt;"",$M202&lt;&gt;"",$P202&lt;$M202),"REVISAR: fechas incoherentes",IF(AND($P202&lt;&gt;"",$Q202&gt;0),"REVISAR: fecha final con unidades pendientes","Correcto"))))))))</f>
        <v/>
      </c>
    </row>
    <row r="203">
      <c r="A203" s="3" t="n"/>
      <c r="B203" s="21" t="n"/>
      <c r="C203" s="3" t="n"/>
      <c r="D203" s="3" t="n"/>
      <c r="E203" s="21" t="n"/>
      <c r="F203" s="22" t="n"/>
      <c r="G203" s="3" t="n"/>
      <c r="H203" s="21" t="n"/>
      <c r="I203" s="3" t="n"/>
      <c r="J203" s="21" t="n"/>
      <c r="K203" s="3" t="n"/>
      <c r="L203" s="3" t="n"/>
      <c r="M203" s="40" t="n"/>
      <c r="N203" s="40" t="n"/>
      <c r="O203" s="22" t="n"/>
      <c r="P203" s="40" t="n"/>
      <c r="Q203" s="24">
        <f>IF($A203="","",IF(OR($G203="Alquiler",$G203="Préstamo"),MAX($F203-IF($O203="",0,$O203),0),0))</f>
        <v/>
      </c>
      <c r="R203" s="25">
        <f>IF($A203="","",IF(NOT(OR($G203="Alquiler",$G203="Préstamo")),"No procede",IF($Q203=0,"Devuelto",IF(AND($O203&lt;&gt;"",$O203&gt;0),"Devolución parcial",IF($M203="","Pendiente de salida",IF($N203="","Sin fecha prevista",IF($N203&lt;Resumen!$E$3,"Vencido",IF($N203&lt;=Resumen!$E$3+Resumen!$H$3,"Próximo vencimiento","En uso"))))))))</f>
        <v/>
      </c>
      <c r="S203" s="41">
        <f>IF(OR($A203="",$Q203=0,$N203=""),"",$N203-Resumen!$E$3)</f>
        <v/>
      </c>
      <c r="T203" s="27">
        <f>IF($A203="","",IF(OR($B203="",$C203="",$D203="",$F203="",$G203="",$I203="",$J203="",$K203="",$L203=""),"REVISAR: faltan datos obligatorios",IF(COUNTIF($A$8:$A$207,$A203)&gt;1,"REVISAR: ID duplicado",IF(AND(OR($G203="Alquiler",$G203="Préstamo"),$H203=""),"REVISAR: falta proveedor o propietario",IF(AND(OR($G203="Alquiler",$G203="Préstamo"),$Q203&gt;0,$N203=""),"REVISAR: falta fecha prevista",IF(AND($O203&lt;&gt;"",$O203&gt;$F203),"REVISAR: devolución superior a cantidad",IF(AND($P203&lt;&gt;"",$M203&lt;&gt;"",$P203&lt;$M203),"REVISAR: fechas incoherentes",IF(AND($P203&lt;&gt;"",$Q203&gt;0),"REVISAR: fecha final con unidades pendientes","Correcto"))))))))</f>
        <v/>
      </c>
    </row>
    <row r="204">
      <c r="A204" s="3" t="n"/>
      <c r="B204" s="21" t="n"/>
      <c r="C204" s="3" t="n"/>
      <c r="D204" s="3" t="n"/>
      <c r="E204" s="21" t="n"/>
      <c r="F204" s="22" t="n"/>
      <c r="G204" s="3" t="n"/>
      <c r="H204" s="21" t="n"/>
      <c r="I204" s="3" t="n"/>
      <c r="J204" s="21" t="n"/>
      <c r="K204" s="3" t="n"/>
      <c r="L204" s="3" t="n"/>
      <c r="M204" s="40" t="n"/>
      <c r="N204" s="40" t="n"/>
      <c r="O204" s="22" t="n"/>
      <c r="P204" s="40" t="n"/>
      <c r="Q204" s="24">
        <f>IF($A204="","",IF(OR($G204="Alquiler",$G204="Préstamo"),MAX($F204-IF($O204="",0,$O204),0),0))</f>
        <v/>
      </c>
      <c r="R204" s="25">
        <f>IF($A204="","",IF(NOT(OR($G204="Alquiler",$G204="Préstamo")),"No procede",IF($Q204=0,"Devuelto",IF(AND($O204&lt;&gt;"",$O204&gt;0),"Devolución parcial",IF($M204="","Pendiente de salida",IF($N204="","Sin fecha prevista",IF($N204&lt;Resumen!$E$3,"Vencido",IF($N204&lt;=Resumen!$E$3+Resumen!$H$3,"Próximo vencimiento","En uso"))))))))</f>
        <v/>
      </c>
      <c r="S204" s="41">
        <f>IF(OR($A204="",$Q204=0,$N204=""),"",$N204-Resumen!$E$3)</f>
        <v/>
      </c>
      <c r="T204" s="27">
        <f>IF($A204="","",IF(OR($B204="",$C204="",$D204="",$F204="",$G204="",$I204="",$J204="",$K204="",$L204=""),"REVISAR: faltan datos obligatorios",IF(COUNTIF($A$8:$A$207,$A204)&gt;1,"REVISAR: ID duplicado",IF(AND(OR($G204="Alquiler",$G204="Préstamo"),$H204=""),"REVISAR: falta proveedor o propietario",IF(AND(OR($G204="Alquiler",$G204="Préstamo"),$Q204&gt;0,$N204=""),"REVISAR: falta fecha prevista",IF(AND($O204&lt;&gt;"",$O204&gt;$F204),"REVISAR: devolución superior a cantidad",IF(AND($P204&lt;&gt;"",$M204&lt;&gt;"",$P204&lt;$M204),"REVISAR: fechas incoherentes",IF(AND($P204&lt;&gt;"",$Q204&gt;0),"REVISAR: fecha final con unidades pendientes","Correcto"))))))))</f>
        <v/>
      </c>
    </row>
    <row r="205">
      <c r="A205" s="3" t="n"/>
      <c r="B205" s="21" t="n"/>
      <c r="C205" s="3" t="n"/>
      <c r="D205" s="3" t="n"/>
      <c r="E205" s="21" t="n"/>
      <c r="F205" s="22" t="n"/>
      <c r="G205" s="3" t="n"/>
      <c r="H205" s="21" t="n"/>
      <c r="I205" s="3" t="n"/>
      <c r="J205" s="21" t="n"/>
      <c r="K205" s="3" t="n"/>
      <c r="L205" s="3" t="n"/>
      <c r="M205" s="40" t="n"/>
      <c r="N205" s="40" t="n"/>
      <c r="O205" s="22" t="n"/>
      <c r="P205" s="40" t="n"/>
      <c r="Q205" s="24">
        <f>IF($A205="","",IF(OR($G205="Alquiler",$G205="Préstamo"),MAX($F205-IF($O205="",0,$O205),0),0))</f>
        <v/>
      </c>
      <c r="R205" s="25">
        <f>IF($A205="","",IF(NOT(OR($G205="Alquiler",$G205="Préstamo")),"No procede",IF($Q205=0,"Devuelto",IF(AND($O205&lt;&gt;"",$O205&gt;0),"Devolución parcial",IF($M205="","Pendiente de salida",IF($N205="","Sin fecha prevista",IF($N205&lt;Resumen!$E$3,"Vencido",IF($N205&lt;=Resumen!$E$3+Resumen!$H$3,"Próximo vencimiento","En uso"))))))))</f>
        <v/>
      </c>
      <c r="S205" s="41">
        <f>IF(OR($A205="",$Q205=0,$N205=""),"",$N205-Resumen!$E$3)</f>
        <v/>
      </c>
      <c r="T205" s="27">
        <f>IF($A205="","",IF(OR($B205="",$C205="",$D205="",$F205="",$G205="",$I205="",$J205="",$K205="",$L205=""),"REVISAR: faltan datos obligatorios",IF(COUNTIF($A$8:$A$207,$A205)&gt;1,"REVISAR: ID duplicado",IF(AND(OR($G205="Alquiler",$G205="Préstamo"),$H205=""),"REVISAR: falta proveedor o propietario",IF(AND(OR($G205="Alquiler",$G205="Préstamo"),$Q205&gt;0,$N205=""),"REVISAR: falta fecha prevista",IF(AND($O205&lt;&gt;"",$O205&gt;$F205),"REVISAR: devolución superior a cantidad",IF(AND($P205&lt;&gt;"",$M205&lt;&gt;"",$P205&lt;$M205),"REVISAR: fechas incoherentes",IF(AND($P205&lt;&gt;"",$Q205&gt;0),"REVISAR: fecha final con unidades pendientes","Correcto"))))))))</f>
        <v/>
      </c>
    </row>
    <row r="206">
      <c r="A206" s="3" t="n"/>
      <c r="B206" s="21" t="n"/>
      <c r="C206" s="3" t="n"/>
      <c r="D206" s="3" t="n"/>
      <c r="E206" s="21" t="n"/>
      <c r="F206" s="22" t="n"/>
      <c r="G206" s="3" t="n"/>
      <c r="H206" s="21" t="n"/>
      <c r="I206" s="3" t="n"/>
      <c r="J206" s="21" t="n"/>
      <c r="K206" s="3" t="n"/>
      <c r="L206" s="3" t="n"/>
      <c r="M206" s="40" t="n"/>
      <c r="N206" s="40" t="n"/>
      <c r="O206" s="22" t="n"/>
      <c r="P206" s="40" t="n"/>
      <c r="Q206" s="24">
        <f>IF($A206="","",IF(OR($G206="Alquiler",$G206="Préstamo"),MAX($F206-IF($O206="",0,$O206),0),0))</f>
        <v/>
      </c>
      <c r="R206" s="25">
        <f>IF($A206="","",IF(NOT(OR($G206="Alquiler",$G206="Préstamo")),"No procede",IF($Q206=0,"Devuelto",IF(AND($O206&lt;&gt;"",$O206&gt;0),"Devolución parcial",IF($M206="","Pendiente de salida",IF($N206="","Sin fecha prevista",IF($N206&lt;Resumen!$E$3,"Vencido",IF($N206&lt;=Resumen!$E$3+Resumen!$H$3,"Próximo vencimiento","En uso"))))))))</f>
        <v/>
      </c>
      <c r="S206" s="41">
        <f>IF(OR($A206="",$Q206=0,$N206=""),"",$N206-Resumen!$E$3)</f>
        <v/>
      </c>
      <c r="T206" s="27">
        <f>IF($A206="","",IF(OR($B206="",$C206="",$D206="",$F206="",$G206="",$I206="",$J206="",$K206="",$L206=""),"REVISAR: faltan datos obligatorios",IF(COUNTIF($A$8:$A$207,$A206)&gt;1,"REVISAR: ID duplicado",IF(AND(OR($G206="Alquiler",$G206="Préstamo"),$H206=""),"REVISAR: falta proveedor o propietario",IF(AND(OR($G206="Alquiler",$G206="Préstamo"),$Q206&gt;0,$N206=""),"REVISAR: falta fecha prevista",IF(AND($O206&lt;&gt;"",$O206&gt;$F206),"REVISAR: devolución superior a cantidad",IF(AND($P206&lt;&gt;"",$M206&lt;&gt;"",$P206&lt;$M206),"REVISAR: fechas incoherentes",IF(AND($P206&lt;&gt;"",$Q206&gt;0),"REVISAR: fecha final con unidades pendientes","Correcto"))))))))</f>
        <v/>
      </c>
    </row>
    <row r="207">
      <c r="A207" s="3" t="n"/>
      <c r="B207" s="21" t="n"/>
      <c r="C207" s="3" t="n"/>
      <c r="D207" s="3" t="n"/>
      <c r="E207" s="21" t="n"/>
      <c r="F207" s="22" t="n"/>
      <c r="G207" s="3" t="n"/>
      <c r="H207" s="21" t="n"/>
      <c r="I207" s="3" t="n"/>
      <c r="J207" s="21" t="n"/>
      <c r="K207" s="3" t="n"/>
      <c r="L207" s="3" t="n"/>
      <c r="M207" s="40" t="n"/>
      <c r="N207" s="40" t="n"/>
      <c r="O207" s="22" t="n"/>
      <c r="P207" s="40" t="n"/>
      <c r="Q207" s="24">
        <f>IF($A207="","",IF(OR($G207="Alquiler",$G207="Préstamo"),MAX($F207-IF($O207="",0,$O207),0),0))</f>
        <v/>
      </c>
      <c r="R207" s="25">
        <f>IF($A207="","",IF(NOT(OR($G207="Alquiler",$G207="Préstamo")),"No procede",IF($Q207=0,"Devuelto",IF(AND($O207&lt;&gt;"",$O207&gt;0),"Devolución parcial",IF($M207="","Pendiente de salida",IF($N207="","Sin fecha prevista",IF($N207&lt;Resumen!$E$3,"Vencido",IF($N207&lt;=Resumen!$E$3+Resumen!$H$3,"Próximo vencimiento","En uso"))))))))</f>
        <v/>
      </c>
      <c r="S207" s="41">
        <f>IF(OR($A207="",$Q207=0,$N207=""),"",$N207-Resumen!$E$3)</f>
        <v/>
      </c>
      <c r="T207" s="27">
        <f>IF($A207="","",IF(OR($B207="",$C207="",$D207="",$F207="",$G207="",$I207="",$J207="",$K207="",$L207=""),"REVISAR: faltan datos obligatorios",IF(COUNTIF($A$8:$A$207,$A207)&gt;1,"REVISAR: ID duplicado",IF(AND(OR($G207="Alquiler",$G207="Préstamo"),$H207=""),"REVISAR: falta proveedor o propietario",IF(AND(OR($G207="Alquiler",$G207="Préstamo"),$Q207&gt;0,$N207=""),"REVISAR: falta fecha prevista",IF(AND($O207&lt;&gt;"",$O207&gt;$F207),"REVISAR: devolución superior a cantidad",IF(AND($P207&lt;&gt;"",$M207&lt;&gt;"",$P207&lt;$M207),"REVISAR: fechas incoherentes",IF(AND($P207&lt;&gt;"",$Q207&gt;0),"REVISAR: fecha final con unidades pendientes","Correcto"))))))))</f>
        <v/>
      </c>
    </row>
  </sheetData>
  <autoFilter ref="A7:T207"/>
  <mergeCells count="3">
    <mergeCell ref="A1:T1"/>
    <mergeCell ref="A4:T4"/>
    <mergeCell ref="A2:T2"/>
  </mergeCells>
  <conditionalFormatting sqref="A8:T207">
    <cfRule type="expression" priority="1" dxfId="3" stopIfTrue="1">
      <formula>LEFT($T8,7)="REVISAR"</formula>
    </cfRule>
  </conditionalFormatting>
  <conditionalFormatting sqref="A8:A207">
    <cfRule type="expression" priority="2" dxfId="0">
      <formula>AND($A8&lt;&gt;"",COUNTIF($A$8:$A$207,$A8)&gt;1)</formula>
    </cfRule>
  </conditionalFormatting>
  <conditionalFormatting sqref="R8:S207">
    <cfRule type="expression" priority="3" dxfId="4">
      <formula>$R8="Vencido"</formula>
    </cfRule>
    <cfRule type="expression" priority="4" dxfId="2">
      <formula>$R8="Próximo vencimiento"</formula>
    </cfRule>
  </conditionalFormatting>
  <conditionalFormatting sqref="O8:R207">
    <cfRule type="expression" priority="5" dxfId="5">
      <formula>$R8="Devolución parcial"</formula>
    </cfRule>
    <cfRule type="expression" priority="6" dxfId="1">
      <formula>$R8="Devuelto"</formula>
    </cfRule>
  </conditionalFormatting>
  <conditionalFormatting sqref="K8:K207">
    <cfRule type="expression" priority="7" dxfId="0">
      <formula>OR($K8="Dañado",$K8="No utilizable",$K8="Extraviado")</formula>
    </cfRule>
  </conditionalFormatting>
  <dataValidations count="8">
    <dataValidation sqref="C8:C207" showDropDown="0" showInputMessage="1" showErrorMessage="1" allowBlank="0" errorTitle="Valor no válido" error="Seleccione un valor de la lista." type="list">
      <formula1>'Listas'!$A$2:$A$10</formula1>
    </dataValidation>
    <dataValidation sqref="G8:G207" showDropDown="0" showInputMessage="1" showErrorMessage="1" allowBlank="0" errorTitle="Valor no válido" error="Seleccione un valor de la lista." type="list">
      <formula1>'Listas'!$B$2:$B$6</formula1>
    </dataValidation>
    <dataValidation sqref="J8:J207" showDropDown="0" showInputMessage="1" showErrorMessage="1" allowBlank="0" errorTitle="Valor no válido" error="Seleccione un valor de la lista." type="list">
      <formula1>'Listas'!$C$2:$C$11</formula1>
    </dataValidation>
    <dataValidation sqref="K8:K207" showDropDown="0" showInputMessage="1" showErrorMessage="1" allowBlank="0" errorTitle="Valor no válido" error="Seleccione un valor de la lista." type="list">
      <formula1>'Listas'!$D$2:$D$8</formula1>
    </dataValidation>
    <dataValidation sqref="L8:L207" showDropDown="0" showInputMessage="1" showErrorMessage="1" allowBlank="0" errorTitle="Valor no válido" error="Seleccione un valor de la lista." type="list">
      <formula1>'Listas'!$E$2:$E$7</formula1>
    </dataValidation>
    <dataValidation sqref="F8:F207" showDropDown="0" showInputMessage="0" showErrorMessage="1" allowBlank="0" errorTitle="Cantidad no válida" error="Introduzca un número entero entre 1 y 9.999." type="whole" operator="between">
      <formula1>1</formula1>
      <formula2>9999</formula2>
    </dataValidation>
    <dataValidation sqref="O8:O207" showDropDown="0" showInputMessage="0" showErrorMessage="1" allowBlank="0" errorTitle="Cantidad devuelta no válida" error="Introduzca un número entero entre 0 y 9.999 o deje la celda vacía." type="whole" operator="between">
      <formula1>0</formula1>
      <formula2>9999</formula2>
    </dataValidation>
    <dataValidation sqref="M8:N207 P8:P207" showDropDown="0" showInputMessage="0" showErrorMessage="1" allowBlank="0" errorTitle="Fecha no válida" error="Introduzca una fecha válida con formato dd/mm/aaaa o deje la celda vacía." type="date" operator="between">
      <formula1>DATE(2020,1,1)</formula1>
      <formula2>DATE(2100,12,31)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35" t="inlineStr">
        <is>
          <t>Categorías</t>
        </is>
      </c>
      <c r="B1" s="35" t="inlineStr">
        <is>
          <t>Procedencias</t>
        </is>
      </c>
      <c r="C1" s="35" t="inlineStr">
        <is>
          <t>Ubicaciones</t>
        </is>
      </c>
      <c r="D1" s="35" t="inlineStr">
        <is>
          <t>Estados físicos</t>
        </is>
      </c>
      <c r="E1" s="35" t="inlineStr">
        <is>
          <t>Preparación</t>
        </is>
      </c>
    </row>
    <row r="2">
      <c r="A2" s="36" t="inlineStr">
        <is>
          <t>Mobiliario</t>
        </is>
      </c>
      <c r="B2" s="36" t="inlineStr">
        <is>
          <t>Propio de producción</t>
        </is>
      </c>
      <c r="C2" s="36" t="inlineStr">
        <is>
          <t>Almacén de producción</t>
        </is>
      </c>
      <c r="D2" s="36" t="inlineStr">
        <is>
          <t>Nuevo</t>
        </is>
      </c>
      <c r="E2" s="36" t="inlineStr">
        <is>
          <t>Pendiente de preparación</t>
        </is>
      </c>
    </row>
    <row r="3">
      <c r="A3" s="37" t="inlineStr">
        <is>
          <t>Decoración</t>
        </is>
      </c>
      <c r="B3" s="37" t="inlineStr">
        <is>
          <t>Compra</t>
        </is>
      </c>
      <c r="C3" s="37" t="inlineStr">
        <is>
          <t>Furgón de atrezzo</t>
        </is>
      </c>
      <c r="D3" s="37" t="inlineStr">
        <is>
          <t>Bueno</t>
        </is>
      </c>
      <c r="E3" s="37" t="inlineStr">
        <is>
          <t>Pendiente de comprobación</t>
        </is>
      </c>
    </row>
    <row r="4">
      <c r="A4" s="36" t="inlineStr">
        <is>
          <t>Menaje</t>
        </is>
      </c>
      <c r="B4" s="36" t="inlineStr">
        <is>
          <t>Alquiler</t>
        </is>
      </c>
      <c r="C4" s="36" t="inlineStr">
        <is>
          <t>Plató 1</t>
        </is>
      </c>
      <c r="D4" s="36" t="inlineStr">
        <is>
          <t>Con marcas de uso</t>
        </is>
      </c>
      <c r="E4" s="36" t="inlineStr">
        <is>
          <t>Etiquetado</t>
        </is>
      </c>
    </row>
    <row r="5">
      <c r="A5" s="37" t="inlineStr">
        <is>
          <t>Vestuario de escena</t>
        </is>
      </c>
      <c r="B5" s="37" t="inlineStr">
        <is>
          <t>Préstamo</t>
        </is>
      </c>
      <c r="C5" s="37" t="inlineStr">
        <is>
          <t>Plató 2</t>
        </is>
      </c>
      <c r="D5" s="37" t="inlineStr">
        <is>
          <t>Frágil</t>
        </is>
      </c>
      <c r="E5" s="37" t="inlineStr">
        <is>
          <t>Listo para rodaje</t>
        </is>
      </c>
    </row>
    <row r="6">
      <c r="A6" s="36" t="inlineStr">
        <is>
          <t>Documentación ficticia</t>
        </is>
      </c>
      <c r="B6" s="36" t="inlineStr">
        <is>
          <t>Fabricación para rodaje</t>
        </is>
      </c>
      <c r="C6" s="36" t="inlineStr">
        <is>
          <t>Localización exterior</t>
        </is>
      </c>
      <c r="D6" s="36" t="inlineStr">
        <is>
          <t>Dañado</t>
        </is>
      </c>
      <c r="E6" s="36" t="inlineStr">
        <is>
          <t>En rodaje</t>
        </is>
      </c>
    </row>
    <row r="7">
      <c r="A7" s="37" t="inlineStr">
        <is>
          <t>Tecnología</t>
        </is>
      </c>
      <c r="C7" s="37" t="inlineStr">
        <is>
          <t>Camerino 1</t>
        </is>
      </c>
      <c r="D7" s="37" t="inlineStr">
        <is>
          <t>No utilizable</t>
        </is>
      </c>
      <c r="E7" s="37" t="inlineStr">
        <is>
          <t>Retirado de escena</t>
        </is>
      </c>
    </row>
    <row r="8">
      <c r="A8" s="36" t="inlineStr">
        <is>
          <t>Armas simuladas</t>
        </is>
      </c>
      <c r="C8" s="36" t="inlineStr">
        <is>
          <t>Camerino 2</t>
        </is>
      </c>
      <c r="D8" s="36" t="inlineStr">
        <is>
          <t>Extraviado</t>
        </is>
      </c>
    </row>
    <row r="9">
      <c r="A9" s="37" t="inlineStr">
        <is>
          <t>Consumible de escena</t>
        </is>
      </c>
      <c r="C9" s="37" t="inlineStr">
        <is>
          <t>Mesa de continuidad</t>
        </is>
      </c>
    </row>
    <row r="10">
      <c r="A10" s="36" t="inlineStr">
        <is>
          <t>Otro</t>
        </is>
      </c>
      <c r="C10" s="36" t="inlineStr">
        <is>
          <t>Perchero de plató</t>
        </is>
      </c>
    </row>
    <row r="11">
      <c r="C11" s="37" t="inlineStr">
        <is>
          <t>Custodia restringida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8" customHeight="1">
      <c r="A1" s="28" t="inlineStr">
        <is>
          <t>Instrucciones de uso</t>
        </is>
      </c>
    </row>
    <row r="2">
      <c r="A2" s="29" t="n"/>
      <c r="B2" s="29" t="n"/>
      <c r="C2" s="29" t="n"/>
      <c r="D2" s="29" t="n"/>
      <c r="E2" s="29" t="n"/>
      <c r="F2" s="29" t="n"/>
    </row>
    <row r="3">
      <c r="A3" s="30" t="inlineStr">
        <is>
          <t>1. Configure el seguimiento</t>
        </is>
      </c>
      <c r="B3" s="29" t="n"/>
      <c r="C3" s="29" t="n"/>
      <c r="D3" s="29" t="n"/>
      <c r="E3" s="29" t="n"/>
      <c r="F3" s="29" t="n"/>
    </row>
    <row r="4" ht="58" customHeight="1">
      <c r="A4" s="31" t="inlineStr">
        <is>
          <t>• Indique el nombre del proyecto en Resumen.
• Ajuste la fecha de revisión.
• Defina cuántos días antes debe aparecer el aviso de próximo vencimiento.</t>
        </is>
      </c>
      <c r="B4" s="29" t="n"/>
      <c r="C4" s="29" t="n"/>
      <c r="D4" s="29" t="n"/>
      <c r="E4" s="29" t="n"/>
      <c r="F4" s="29" t="n"/>
    </row>
    <row r="5">
      <c r="A5" s="29" t="n"/>
      <c r="B5" s="29" t="n"/>
      <c r="C5" s="29" t="n"/>
      <c r="D5" s="29" t="n"/>
      <c r="E5" s="29" t="n"/>
      <c r="F5" s="29" t="n"/>
    </row>
    <row r="6">
      <c r="A6" s="29" t="n"/>
      <c r="B6" s="29" t="n"/>
      <c r="C6" s="29" t="n"/>
      <c r="D6" s="29" t="n"/>
      <c r="E6" s="29" t="n"/>
      <c r="F6" s="29" t="n"/>
    </row>
    <row r="7">
      <c r="A7" s="30" t="inlineStr">
        <is>
          <t>2. Registre el atrezzo</t>
        </is>
      </c>
      <c r="B7" s="29" t="n"/>
      <c r="C7" s="29" t="n"/>
      <c r="D7" s="29" t="n"/>
      <c r="E7" s="29" t="n"/>
      <c r="F7" s="29" t="n"/>
    </row>
    <row r="8" ht="76" customHeight="1">
      <c r="A8" s="31" t="inlineStr">
        <is>
          <t>• Use una fila por objeto o lote homogéneo asignado a una escena.
• Si un objeto se asigna a varias escenas con distinta ubicación, responsable o devolución, use filas separadas.
• Mantenga un ID único por fila.
• No escriba en las columnas grises Q:T.</t>
        </is>
      </c>
      <c r="B8" s="29" t="n"/>
      <c r="C8" s="29" t="n"/>
      <c r="D8" s="29" t="n"/>
      <c r="E8" s="29" t="n"/>
      <c r="F8" s="29" t="n"/>
    </row>
    <row r="9">
      <c r="A9" s="29" t="n"/>
      <c r="B9" s="29" t="n"/>
      <c r="C9" s="29" t="n"/>
      <c r="D9" s="29" t="n"/>
      <c r="E9" s="29" t="n"/>
      <c r="F9" s="29" t="n"/>
    </row>
    <row r="10">
      <c r="A10" s="29" t="n"/>
      <c r="B10" s="29" t="n"/>
      <c r="C10" s="29" t="n"/>
      <c r="D10" s="29" t="n"/>
      <c r="E10" s="29" t="n"/>
      <c r="F10" s="29" t="n"/>
    </row>
    <row r="11">
      <c r="A11" s="29" t="n"/>
      <c r="B11" s="29" t="n"/>
      <c r="C11" s="29" t="n"/>
      <c r="D11" s="29" t="n"/>
      <c r="E11" s="29" t="n"/>
      <c r="F11" s="29" t="n"/>
    </row>
    <row r="12">
      <c r="A12" s="29" t="n"/>
      <c r="B12" s="29" t="n"/>
      <c r="C12" s="29" t="n"/>
      <c r="D12" s="29" t="n"/>
      <c r="E12" s="29" t="n"/>
      <c r="F12" s="29" t="n"/>
    </row>
    <row r="13">
      <c r="A13" s="30" t="inlineStr">
        <is>
          <t>3. Controle las devoluciones</t>
        </is>
      </c>
      <c r="B13" s="29" t="n"/>
      <c r="C13" s="29" t="n"/>
      <c r="D13" s="29" t="n"/>
      <c r="E13" s="29" t="n"/>
      <c r="F13" s="29" t="n"/>
    </row>
    <row r="14" ht="58" customHeight="1">
      <c r="A14" s="31" t="inlineStr">
        <is>
          <t>• En alquileres y préstamos, indique proveedor o propietario y fecha prevista.
• Registre la cantidad devuelta aunque la devolución sea parcial.
• Informe la fecha de devolución final únicamente cuando haya concluido la devolución.
• Revise los estados Vencido, Próximo vencimiento y Devolución parcial.</t>
        </is>
      </c>
      <c r="B14" s="29" t="n"/>
      <c r="C14" s="29" t="n"/>
      <c r="D14" s="29" t="n"/>
      <c r="E14" s="29" t="n"/>
      <c r="F14" s="29" t="n"/>
    </row>
    <row r="15">
      <c r="A15" s="29" t="n"/>
      <c r="B15" s="29" t="n"/>
      <c r="C15" s="29" t="n"/>
      <c r="D15" s="29" t="n"/>
      <c r="E15" s="29" t="n"/>
      <c r="F15" s="29" t="n"/>
    </row>
    <row r="16">
      <c r="A16" s="29" t="n"/>
      <c r="B16" s="29" t="n"/>
      <c r="C16" s="29" t="n"/>
      <c r="D16" s="29" t="n"/>
      <c r="E16" s="29" t="n"/>
      <c r="F16" s="29" t="n"/>
    </row>
    <row r="17">
      <c r="A17" s="29" t="n"/>
      <c r="B17" s="29" t="n"/>
      <c r="C17" s="29" t="n"/>
      <c r="D17" s="29" t="n"/>
      <c r="E17" s="29" t="n"/>
      <c r="F17" s="29" t="n"/>
    </row>
    <row r="18">
      <c r="A18" s="29" t="n"/>
      <c r="B18" s="29" t="n"/>
      <c r="C18" s="29" t="n"/>
      <c r="D18" s="29" t="n"/>
      <c r="E18" s="29" t="n"/>
      <c r="F18" s="29" t="n"/>
    </row>
    <row r="19">
      <c r="A19" s="30" t="inlineStr">
        <is>
          <t>4. Revise las alertas</t>
        </is>
      </c>
      <c r="B19" s="29" t="n"/>
      <c r="C19" s="29" t="n"/>
      <c r="D19" s="29" t="n"/>
      <c r="E19" s="29" t="n"/>
      <c r="F19" s="29" t="n"/>
    </row>
    <row r="20" ht="58" customHeight="1">
      <c r="A20" s="31" t="inlineStr">
        <is>
          <t>• La columna Comprobación detecta datos obligatorios vacíos, IDs duplicados, cantidades incoherentes y fechas inconsistentes.
• El Resumen muestra el número de registros que necesitan revisión.
• Una alerta no corrige el dato automáticamente.</t>
        </is>
      </c>
      <c r="B20" s="29" t="n"/>
      <c r="C20" s="29" t="n"/>
      <c r="D20" s="29" t="n"/>
      <c r="E20" s="29" t="n"/>
      <c r="F20" s="29" t="n"/>
    </row>
    <row r="21">
      <c r="A21" s="29" t="n"/>
      <c r="B21" s="29" t="n"/>
      <c r="C21" s="29" t="n"/>
      <c r="D21" s="29" t="n"/>
      <c r="E21" s="29" t="n"/>
      <c r="F21" s="29" t="n"/>
    </row>
    <row r="22">
      <c r="A22" s="29" t="n"/>
      <c r="B22" s="29" t="n"/>
      <c r="C22" s="29" t="n"/>
      <c r="D22" s="29" t="n"/>
      <c r="E22" s="29" t="n"/>
      <c r="F22" s="29" t="n"/>
    </row>
    <row r="23">
      <c r="A23" s="29" t="n"/>
      <c r="B23" s="29" t="n"/>
      <c r="C23" s="29" t="n"/>
      <c r="D23" s="29" t="n"/>
      <c r="E23" s="29" t="n"/>
      <c r="F23" s="29" t="n"/>
    </row>
    <row r="24">
      <c r="A24" s="29" t="n"/>
      <c r="B24" s="29" t="n"/>
      <c r="C24" s="29" t="n"/>
      <c r="D24" s="29" t="n"/>
      <c r="E24" s="29" t="n"/>
      <c r="F24" s="29" t="n"/>
    </row>
    <row r="25">
      <c r="A25" s="30" t="inlineStr">
        <is>
          <t>Criterios del estado de devolución</t>
        </is>
      </c>
      <c r="B25" s="29" t="n"/>
      <c r="C25" s="29" t="n"/>
      <c r="D25" s="29" t="n"/>
      <c r="E25" s="29" t="n"/>
      <c r="F25" s="29" t="n"/>
    </row>
    <row r="26">
      <c r="A26" s="32" t="inlineStr">
        <is>
          <t>Estado</t>
        </is>
      </c>
      <c r="B26" s="32" t="inlineStr">
        <is>
          <t>Significado</t>
        </is>
      </c>
      <c r="C26" s="29" t="n"/>
      <c r="D26" s="29" t="n"/>
      <c r="E26" s="29" t="n"/>
      <c r="F26" s="29" t="n"/>
    </row>
    <row r="27" ht="30" customHeight="1">
      <c r="A27" s="31" t="inlineStr">
        <is>
          <t>No procede</t>
        </is>
      </c>
      <c r="B27" s="31" t="inlineStr">
        <is>
          <t>El objeto no es alquilado ni prestado.</t>
        </is>
      </c>
      <c r="C27" s="29" t="n"/>
      <c r="D27" s="29" t="n"/>
      <c r="E27" s="29" t="n"/>
      <c r="F27" s="29" t="n"/>
    </row>
    <row r="28" ht="30" customHeight="1">
      <c r="A28" s="33" t="inlineStr">
        <is>
          <t>Pendiente de salida</t>
        </is>
      </c>
      <c r="B28" s="33" t="inlineStr">
        <is>
          <t>Requiere devolución, pero todavía no tiene fecha de salida.</t>
        </is>
      </c>
      <c r="C28" s="29" t="n"/>
      <c r="D28" s="29" t="n"/>
      <c r="E28" s="29" t="n"/>
      <c r="F28" s="29" t="n"/>
    </row>
    <row r="29" ht="30" customHeight="1">
      <c r="A29" s="31" t="inlineStr">
        <is>
          <t>Sin fecha prevista</t>
        </is>
      </c>
      <c r="B29" s="31" t="inlineStr">
        <is>
          <t>Ha salido y quedan unidades pendientes, pero falta la fecha prevista.</t>
        </is>
      </c>
      <c r="C29" s="29" t="n"/>
      <c r="D29" s="29" t="n"/>
      <c r="E29" s="29" t="n"/>
      <c r="F29" s="29" t="n"/>
    </row>
    <row r="30" ht="30" customHeight="1">
      <c r="A30" s="33" t="inlineStr">
        <is>
          <t>En uso</t>
        </is>
      </c>
      <c r="B30" s="33" t="inlineStr">
        <is>
          <t>Quedan unidades pendientes y la devolución no está próxima.</t>
        </is>
      </c>
      <c r="C30" s="29" t="n"/>
      <c r="D30" s="29" t="n"/>
      <c r="E30" s="29" t="n"/>
      <c r="F30" s="29" t="n"/>
    </row>
    <row r="31" ht="30" customHeight="1">
      <c r="A31" s="31" t="inlineStr">
        <is>
          <t>Próximo vencimiento</t>
        </is>
      </c>
      <c r="B31" s="31" t="inlineStr">
        <is>
          <t>La fecha prevista está dentro del margen de aviso.</t>
        </is>
      </c>
      <c r="C31" s="29" t="n"/>
      <c r="D31" s="29" t="n"/>
      <c r="E31" s="29" t="n"/>
      <c r="F31" s="29" t="n"/>
    </row>
    <row r="32" ht="30" customHeight="1">
      <c r="A32" s="33" t="inlineStr">
        <is>
          <t>Vencido</t>
        </is>
      </c>
      <c r="B32" s="33" t="inlineStr">
        <is>
          <t>La fecha prevista es anterior a la fecha de revisión.</t>
        </is>
      </c>
      <c r="C32" s="29" t="n"/>
      <c r="D32" s="29" t="n"/>
      <c r="E32" s="29" t="n"/>
      <c r="F32" s="29" t="n"/>
    </row>
    <row r="33" ht="30" customHeight="1">
      <c r="A33" s="31" t="inlineStr">
        <is>
          <t>Devolución parcial</t>
        </is>
      </c>
      <c r="B33" s="31" t="inlineStr">
        <is>
          <t>Se ha devuelto alguna unidad, pero todavía quedan unidades pendientes.</t>
        </is>
      </c>
      <c r="C33" s="29" t="n"/>
      <c r="D33" s="29" t="n"/>
      <c r="E33" s="29" t="n"/>
      <c r="F33" s="29" t="n"/>
    </row>
    <row r="34" ht="30" customHeight="1">
      <c r="A34" s="33" t="inlineStr">
        <is>
          <t>Devuelto</t>
        </is>
      </c>
      <c r="B34" s="33" t="inlineStr">
        <is>
          <t>No quedan unidades pendientes.</t>
        </is>
      </c>
      <c r="C34" s="29" t="n"/>
      <c r="D34" s="29" t="n"/>
      <c r="E34" s="29" t="n"/>
      <c r="F34" s="29" t="n"/>
    </row>
    <row r="35">
      <c r="A35" s="29" t="n"/>
      <c r="B35" s="29" t="n"/>
      <c r="C35" s="29" t="n"/>
      <c r="D35" s="29" t="n"/>
      <c r="E35" s="29" t="n"/>
      <c r="F35" s="29" t="n"/>
    </row>
    <row r="36">
      <c r="A36" s="30" t="inlineStr">
        <is>
          <t>Nota sobre los ejemplos</t>
        </is>
      </c>
      <c r="B36" s="29" t="n"/>
      <c r="C36" s="29" t="n"/>
      <c r="D36" s="29" t="n"/>
      <c r="E36" s="29" t="n"/>
      <c r="F36" s="29" t="n"/>
    </row>
    <row r="37" ht="42" customHeight="1">
      <c r="A37" s="34" t="inlineStr">
        <is>
          <t>Todos los nombres de personas, empresas, objetos narrativos y proyectos incluidos en la plantilla son ficticios y se utilizan únicamente como ejemplo.</t>
        </is>
      </c>
      <c r="B37" s="29" t="n"/>
      <c r="C37" s="29" t="n"/>
      <c r="D37" s="29" t="n"/>
      <c r="E37" s="29" t="n"/>
      <c r="F37" s="29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2026-09-07T23:10:16Z</dcterms:created>
  <dcterms:modified xmlns:dcterms="http://purl.org/dc/terms/" xmlns:xsi="http://www.w3.org/2001/XMLSchema-instance" xsi:type="dcterms:W3CDTF">2026-09-07T23:10:17+00:00Z</dcterms:modified>
</cp:coreProperties>
</file>