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Minutado" sheetId="2" state="visible" r:id="rId2"/>
    <sheet xmlns:r="http://schemas.openxmlformats.org/officeDocument/2006/relationships" name="Listas" sheetId="3" state="hidden" r:id="rId3"/>
    <sheet xmlns:r="http://schemas.openxmlformats.org/officeDocument/2006/relationships" name="Instrucciones" sheetId="4" state="visible" r:id="rId4"/>
  </sheets>
  <definedNames>
    <definedName name="_xlnm.Print_Area" localSheetId="0">'Resumen'!$A$1:$H$29</definedName>
    <definedName name="_xlnm._FilterDatabase" localSheetId="1" hidden="1">'Minutado'!$A$4:$T$104</definedName>
    <definedName name="_xlnm.Print_Area" localSheetId="1">'Minutado'!$A$1:$T$104</definedName>
    <definedName name="_xlnm.Print_Area" localSheetId="3">'Instrucciones'!$A$1:$B$21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[h]:mm:ss.00"/>
    <numFmt numFmtId="166" formatCode="0.0%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9263D"/>
      <sz val="10"/>
    </font>
    <font>
      <name val="Aptos"/>
      <b val="1"/>
      <color rgb="0026233F"/>
      <sz val="12"/>
    </font>
    <font>
      <name val="Aptos"/>
      <b val="1"/>
      <color rgb="00FFFFFF"/>
      <sz val="10"/>
    </font>
    <font>
      <name val="Aptos"/>
      <i val="1"/>
      <color rgb="0029263D"/>
      <sz val="10"/>
    </font>
    <font>
      <name val="Aptos"/>
      <color rgb="0029263D"/>
      <sz val="10"/>
    </font>
    <font>
      <name val="Aptos"/>
      <b val="1"/>
      <color rgb="0016867A"/>
      <sz val="10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7F2FA"/>
      </patternFill>
    </fill>
    <fill>
      <patternFill patternType="solid">
        <fgColor rgb="00FFF0C7"/>
      </patternFill>
    </fill>
    <fill>
      <patternFill patternType="solid">
        <fgColor rgb="00ECE9F0"/>
      </patternFill>
    </fill>
    <fill>
      <patternFill patternType="solid">
        <fgColor rgb="00E05A47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0" fontId="0" fillId="7" borderId="1" pivotButton="0" quotePrefix="0" xfId="0"/>
    <xf numFmtId="0" fontId="0" fillId="7" borderId="1" applyAlignment="1" pivotButton="0" quotePrefix="0" xfId="0">
      <alignment horizontal="right" vertical="center"/>
    </xf>
    <xf numFmtId="165" fontId="0" fillId="7" borderId="1" applyAlignment="1" pivotButton="0" quotePrefix="0" xfId="0">
      <alignment horizontal="right" vertical="center"/>
    </xf>
    <xf numFmtId="0" fontId="4" fillId="6" borderId="0" applyAlignment="1" pivotButton="0" quotePrefix="0" xfId="0">
      <alignment horizontal="left" vertical="center"/>
    </xf>
    <xf numFmtId="0" fontId="2" fillId="3" borderId="1" pivotButton="0" quotePrefix="0" xfId="0"/>
    <xf numFmtId="0" fontId="5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6" fillId="4" borderId="1" applyAlignment="1" pivotButton="0" quotePrefix="0" xfId="0">
      <alignment horizontal="left" vertical="center"/>
    </xf>
    <xf numFmtId="164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0" fontId="4" fillId="6" borderId="1" pivotButton="0" quotePrefix="0" xfId="0"/>
    <xf numFmtId="0" fontId="7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top" wrapText="1"/>
    </xf>
    <xf numFmtId="0" fontId="0" fillId="7" borderId="1" applyAlignment="1" pivotButton="0" quotePrefix="0" xfId="0">
      <alignment horizontal="left" vertical="top" wrapText="1"/>
    </xf>
    <xf numFmtId="0" fontId="7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Aptos"/>
        <b val="1"/>
        <color rgb="0029263D"/>
        <sz val="10"/>
      </font>
      <fill>
        <patternFill patternType="solid">
          <fgColor rgb="00DDEFEA"/>
        </patternFill>
      </fill>
    </dxf>
    <dxf>
      <font>
        <name val="Aptos"/>
        <b val="1"/>
        <color rgb="007B2430"/>
        <sz val="10"/>
      </font>
      <fill>
        <patternFill patternType="solid">
          <fgColor rgb="00F6DADD"/>
        </patternFill>
      </fill>
    </dxf>
    <dxf>
      <fill>
        <patternFill patternType="solid">
          <fgColor rgb="00DDEFEA"/>
        </patternFill>
      </fill>
    </dxf>
    <dxf>
      <fill>
        <patternFill patternType="solid">
          <fgColor rgb="00FCE8BE"/>
        </patternFill>
      </fill>
    </dxf>
    <dxf>
      <fill>
        <patternFill patternType="solid">
          <fgColor rgb="00F7D8B5"/>
        </patternFill>
      </fill>
    </dxf>
    <dxf>
      <font>
        <name val="Aptos"/>
        <b val="1"/>
        <color rgb="00FFFFFF"/>
        <sz val="10"/>
      </font>
      <fill>
        <patternFill patternType="solid">
          <fgColor rgb="00B545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Fragmentos por decisión editorial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'Resumen'!B17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'Resumen'!$A$18:$A$21</f>
            </numRef>
          </cat>
          <val>
            <numRef>
              <f>'Resumen'!$B$18:$B$21</f>
            </numRef>
          </val>
        </ser>
        <dLbls>
          <showLegendKey val="0"/>
          <showVal val="1"/>
        </dLbls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Decisión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Fragmentos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Calidad técnica del material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'Resumen'!F17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'Resumen'!$E$18:$E$22</f>
            </numRef>
          </cat>
          <val>
            <numRef>
              <f>'Resumen'!$F$18:$F$22</f>
            </numRef>
          </val>
        </ser>
        <dLbls>
          <showLegendKey val="0"/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Fragmentos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Calidad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486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Minutado" displayName="tblMinutado" ref="A4:T104" headerRowCount="1">
  <autoFilter ref="A4:T104"/>
  <tableColumns count="20">
    <tableColumn id="1" name="Archivo"/>
    <tableColumn id="2" name="ID de fragmento"/>
    <tableColumn id="3" name="Jornada o bloque"/>
    <tableColumn id="4" name="Cámara o fuente"/>
    <tableColumn id="5" name="Fecha de grabación"/>
    <tableColumn id="6" name="Código de tiempo inicial"/>
    <tableColumn id="7" name="Código de tiempo final"/>
    <tableColumn id="8" name="Fotograma inicial total"/>
    <tableColumn id="9" name="Fotograma final total"/>
    <tableColumn id="10" name="Duración en fotogramas"/>
    <tableColumn id="11" name="Duración"/>
    <tableColumn id="12" name="Calidad técnica"/>
    <tableColumn id="13" name="Contenido"/>
    <tableColumn id="14" name="Palabras clave"/>
    <tableColumn id="15" name="Decisión editorial"/>
    <tableColumn id="16" name="Prioridad"/>
    <tableColumn id="17" name="Observaciones"/>
    <tableColumn id="18" name="Fecha de revisión"/>
    <tableColumn id="19" name="Revisado por"/>
    <tableColumn id="20" name="Comprobación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" customWidth="1" min="3" max="3"/>
    <col width="29" customWidth="1" min="4" max="4"/>
    <col width="25" customWidth="1" min="5" max="5"/>
    <col width="14" customWidth="1" min="6" max="6"/>
    <col width="27" customWidth="1" min="7" max="7"/>
    <col width="15" customWidth="1" min="8" max="8"/>
    <col width="3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30" customHeight="1">
      <c r="A1" s="1" t="inlineStr">
        <is>
          <t>Resumen del minutado de material bruto</t>
        </is>
      </c>
    </row>
    <row r="2"/>
    <row r="3">
      <c r="A3" s="2" t="inlineStr">
        <is>
          <t>Proyecto</t>
        </is>
      </c>
      <c r="B3" s="3" t="inlineStr">
        <is>
          <t>Horizonte Índigo</t>
        </is>
      </c>
    </row>
    <row r="4">
      <c r="A4" s="2" t="inlineStr">
        <is>
          <t>Fotogramas por segundo</t>
        </is>
      </c>
      <c r="B4" s="3" t="n">
        <v>25</v>
      </c>
    </row>
    <row r="5">
      <c r="A5" s="2" t="inlineStr">
        <is>
          <t>Responsable del minutado</t>
        </is>
      </c>
      <c r="B5" s="3" t="inlineStr">
        <is>
          <t>Equipo de montaje</t>
        </is>
      </c>
    </row>
    <row r="6">
      <c r="A6" s="2" t="inlineStr">
        <is>
          <t>Última fecha de revisión</t>
        </is>
      </c>
      <c r="B6" s="4">
        <f>IF(COUNT(Minutado!$R$5:$R$104)=0,"",MAX(Minutado!$R$5:$R$104))</f>
        <v/>
      </c>
    </row>
    <row r="7"/>
    <row r="8"/>
    <row r="9" ht="32" customHeight="1">
      <c r="A9" s="5" t="inlineStr">
        <is>
          <t>Fragmentos registrados</t>
        </is>
      </c>
      <c r="B9" s="6">
        <f>COUNTIF(Minutado!$A$5:$A$104,"&lt;&gt;")</f>
        <v/>
      </c>
      <c r="D9" s="5" t="inlineStr">
        <is>
          <t>Archivos distintos</t>
        </is>
      </c>
      <c r="E9" s="6">
        <f>IFERROR(SUMPRODUCT((Minutado!$A$5:$A$104&lt;&gt;"")/COUNTIF(Minutado!$A$5:$A$104,Minutado!$A$5:$A$104&amp;"")),0)</f>
        <v/>
      </c>
      <c r="G9" s="5" t="inlineStr">
        <is>
          <t>Fragmentos con alerta</t>
        </is>
      </c>
      <c r="H9" s="6">
        <f>COUNTIF(Minutado!$T$5:$T$104,"REVISAR")</f>
        <v/>
      </c>
    </row>
    <row r="10"/>
    <row r="11" ht="32" customHeight="1">
      <c r="A11" s="5" t="inlineStr">
        <is>
          <t>Duración total minutada</t>
        </is>
      </c>
      <c r="B11" s="7">
        <f>SUM(Minutado!$K$5:$K$104)</f>
        <v/>
      </c>
      <c r="D11" s="5" t="inlineStr">
        <is>
          <t>Duración seleccionada</t>
        </is>
      </c>
      <c r="E11" s="7">
        <f>SUMIFS(Minutado!$K$5:$K$104,Minutado!$O$5:$O$104,"Seleccionado")</f>
        <v/>
      </c>
      <c r="G11" s="5" t="inlineStr">
        <is>
          <t>% seleccionado</t>
        </is>
      </c>
      <c r="H11" s="8">
        <f>IF(B11=0,"",E11/B11)</f>
        <v/>
      </c>
    </row>
    <row r="12"/>
    <row r="13" ht="32" customHeight="1">
      <c r="A13" s="5" t="inlineStr">
        <is>
          <t>Pendientes de decisión</t>
        </is>
      </c>
      <c r="B13" s="6">
        <f>COUNTIF(Minutado!$O$5:$O$104,"Pendiente")</f>
        <v/>
      </c>
      <c r="D13" s="5" t="inlineStr">
        <is>
          <t>Calidad con incidencias</t>
        </is>
      </c>
      <c r="E13" s="6">
        <f>COUNTIF(Minutado!$L$5:$L$104,"Deficiente")+COUNTIF(Minutado!$L$5:$L$104,"Inutilizable")</f>
        <v/>
      </c>
      <c r="G13" s="5" t="inlineStr">
        <is>
          <t>Sin palabras clave</t>
        </is>
      </c>
      <c r="H13" s="6">
        <f>COUNTIFS(Minutado!$A$5:$A$104,"&lt;&gt;",Minutado!$N$5:$N$104,"")</f>
        <v/>
      </c>
    </row>
    <row r="14"/>
    <row r="15"/>
    <row r="16"/>
    <row r="17">
      <c r="A17" s="9" t="inlineStr">
        <is>
          <t>Decisión</t>
        </is>
      </c>
      <c r="B17" s="9" t="inlineStr">
        <is>
          <t>Fragmentos</t>
        </is>
      </c>
      <c r="C17" s="9" t="inlineStr">
        <is>
          <t>Duración</t>
        </is>
      </c>
      <c r="E17" s="9" t="inlineStr">
        <is>
          <t>Calidad técnica</t>
        </is>
      </c>
      <c r="F17" s="9" t="inlineStr">
        <is>
          <t>Fragmentos</t>
        </is>
      </c>
    </row>
    <row r="18">
      <c r="A18" s="10" t="inlineStr">
        <is>
          <t>Seleccionado</t>
        </is>
      </c>
      <c r="B18" s="11">
        <f>COUNTIF(Minutado!$O$5:$O$104,A18)</f>
        <v/>
      </c>
      <c r="C18" s="12">
        <f>SUMIFS(Minutado!$K$5:$K$104,Minutado!$O$5:$O$104,A18)</f>
        <v/>
      </c>
      <c r="E18" s="10" t="inlineStr">
        <is>
          <t>Excelente</t>
        </is>
      </c>
      <c r="F18" s="11">
        <f>COUNTIF(Minutado!$L$5:$L$104,E18)</f>
        <v/>
      </c>
    </row>
    <row r="19">
      <c r="A19" s="13" t="inlineStr">
        <is>
          <t>Alternativa</t>
        </is>
      </c>
      <c r="B19" s="14">
        <f>COUNTIF(Minutado!$O$5:$O$104,A19)</f>
        <v/>
      </c>
      <c r="C19" s="15">
        <f>SUMIFS(Minutado!$K$5:$K$104,Minutado!$O$5:$O$104,A19)</f>
        <v/>
      </c>
      <c r="E19" s="13" t="inlineStr">
        <is>
          <t>Correcta</t>
        </is>
      </c>
      <c r="F19" s="14">
        <f>COUNTIF(Minutado!$L$5:$L$104,E19)</f>
        <v/>
      </c>
    </row>
    <row r="20">
      <c r="A20" s="10" t="inlineStr">
        <is>
          <t>Pendiente</t>
        </is>
      </c>
      <c r="B20" s="11">
        <f>COUNTIF(Minutado!$O$5:$O$104,A20)</f>
        <v/>
      </c>
      <c r="C20" s="12">
        <f>SUMIFS(Minutado!$K$5:$K$104,Minutado!$O$5:$O$104,A20)</f>
        <v/>
      </c>
      <c r="E20" s="10" t="inlineStr">
        <is>
          <t>Utilizable con reservas</t>
        </is>
      </c>
      <c r="F20" s="11">
        <f>COUNTIF(Minutado!$L$5:$L$104,E20)</f>
        <v/>
      </c>
    </row>
    <row r="21">
      <c r="A21" s="13" t="inlineStr">
        <is>
          <t>Descartado</t>
        </is>
      </c>
      <c r="B21" s="14">
        <f>COUNTIF(Minutado!$O$5:$O$104,A21)</f>
        <v/>
      </c>
      <c r="C21" s="15">
        <f>SUMIFS(Minutado!$K$5:$K$104,Minutado!$O$5:$O$104,A21)</f>
        <v/>
      </c>
      <c r="E21" s="13" t="inlineStr">
        <is>
          <t>Deficiente</t>
        </is>
      </c>
      <c r="F21" s="14">
        <f>COUNTIF(Minutado!$L$5:$L$104,E21)</f>
        <v/>
      </c>
    </row>
    <row r="22">
      <c r="E22" s="10" t="inlineStr">
        <is>
          <t>Inutilizable</t>
        </is>
      </c>
      <c r="F22" s="11">
        <f>COUNTIF(Minutado!$L$5:$L$104,E22)</f>
        <v/>
      </c>
    </row>
    <row r="23"/>
    <row r="24"/>
    <row r="25">
      <c r="A25" s="16" t="inlineStr">
        <is>
          <t>Comprobaciones de revisión</t>
        </is>
      </c>
    </row>
    <row r="26">
      <c r="A26" s="17" t="inlineStr">
        <is>
          <t>Códigos de tiempo incorrectos</t>
        </is>
      </c>
      <c r="B26" s="6">
        <f>COUNTIF(Minutado!$T$5:$T$104,"REVISAR")</f>
        <v/>
      </c>
    </row>
    <row r="27">
      <c r="A27" s="17" t="inlineStr">
        <is>
          <t>Fragmentos sin decisión editorial</t>
        </is>
      </c>
      <c r="B27" s="6">
        <f>COUNTIFS(Minutado!$A$5:$A$104,"&lt;&gt;",Minutado!$O$5:$O$104,"")</f>
        <v/>
      </c>
    </row>
    <row r="28">
      <c r="A28" s="17" t="inlineStr">
        <is>
          <t>Seleccionados sin prioridad</t>
        </is>
      </c>
      <c r="B28" s="6">
        <f>COUNTIFS(Minutado!$O$5:$O$104,"Seleccionado",Minutado!$P$5:$P$104,"")</f>
        <v/>
      </c>
    </row>
    <row r="29">
      <c r="A29" s="17" t="inlineStr">
        <is>
          <t>Filas sin fecha de revisión</t>
        </is>
      </c>
      <c r="B29" s="6">
        <f>COUNTIFS(Minutado!$A$5:$A$104,"&lt;&gt;",Minutado!$R$5:$R$104,"")</f>
        <v/>
      </c>
    </row>
  </sheetData>
  <mergeCells count="2">
    <mergeCell ref="A25:H25"/>
    <mergeCell ref="A1:H1"/>
  </mergeCells>
  <conditionalFormatting sqref="B26:B29">
    <cfRule type="expression" priority="1" dxfId="0">
      <formula>B26=0</formula>
    </cfRule>
    <cfRule type="expression" priority="2" dxfId="1">
      <formula>B26&gt;0</formula>
    </cfRule>
  </conditionalFormatting>
  <dataValidations count="1">
    <dataValidation sqref="B4" showDropDown="0" showInputMessage="1" showErrorMessage="1" allowBlank="0" errorTitle="Frecuencia no válida" error="Seleccione 24, 25 o 30 fotogramas por segundo." promptTitle="Frecuencia común" prompt="Esta frecuencia se aplicará a todos los fragmentos." type="list" errorStyle="stop">
      <formula1>"24,25,30"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22" customWidth="1" min="3" max="3"/>
    <col width="20" customWidth="1" min="4" max="4"/>
    <col width="14" customWidth="1" min="5" max="5"/>
    <col width="19" customWidth="1" min="6" max="6"/>
    <col width="19" customWidth="1" min="7" max="7"/>
    <col hidden="1" width="18" customWidth="1" min="8" max="8"/>
    <col hidden="1" width="18" customWidth="1" min="9" max="9"/>
    <col hidden="1" width="18" customWidth="1" min="10" max="10"/>
    <col width="16" customWidth="1" min="11" max="11"/>
    <col width="24" customWidth="1" min="12" max="12"/>
    <col width="55" customWidth="1" min="13" max="13"/>
    <col width="38" customWidth="1" min="14" max="14"/>
    <col width="20" customWidth="1" min="15" max="15"/>
    <col width="12" customWidth="1" min="16" max="16"/>
    <col width="42" customWidth="1" min="17" max="17"/>
    <col width="16" customWidth="1" min="18" max="18"/>
    <col width="22" customWidth="1" min="19" max="19"/>
    <col width="14" customWidth="1" min="20" max="20"/>
  </cols>
  <sheetData>
    <row r="1" ht="30" customHeight="1">
      <c r="A1" s="1" t="inlineStr">
        <is>
          <t>Minutado de material bruto</t>
        </is>
      </c>
    </row>
    <row r="2" ht="24" customHeight="1">
      <c r="A2" s="18" t="inlineStr">
        <is>
          <t>Cada fila corresponde a un fragmento. Use códigos HH:MM:SS:FF y la frecuencia definida en Resumen.</t>
        </is>
      </c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  <c r="O2" s="19" t="n"/>
      <c r="P2" s="19" t="n"/>
      <c r="Q2" s="19" t="n"/>
      <c r="R2" s="19" t="n"/>
      <c r="S2" s="19" t="n"/>
      <c r="T2" s="19" t="n"/>
    </row>
    <row r="3"/>
    <row r="4" ht="34" customHeight="1">
      <c r="A4" s="9" t="inlineStr">
        <is>
          <t>Archivo</t>
        </is>
      </c>
      <c r="B4" s="9" t="inlineStr">
        <is>
          <t>ID de fragmento</t>
        </is>
      </c>
      <c r="C4" s="9" t="inlineStr">
        <is>
          <t>Jornada o bloque</t>
        </is>
      </c>
      <c r="D4" s="9" t="inlineStr">
        <is>
          <t>Cámara o fuente</t>
        </is>
      </c>
      <c r="E4" s="9" t="inlineStr">
        <is>
          <t>Fecha de grabación</t>
        </is>
      </c>
      <c r="F4" s="9" t="inlineStr">
        <is>
          <t>Código de tiempo inicial</t>
        </is>
      </c>
      <c r="G4" s="9" t="inlineStr">
        <is>
          <t>Código de tiempo final</t>
        </is>
      </c>
      <c r="H4" s="9" t="inlineStr">
        <is>
          <t>Fotograma inicial total</t>
        </is>
      </c>
      <c r="I4" s="9" t="inlineStr">
        <is>
          <t>Fotograma final total</t>
        </is>
      </c>
      <c r="J4" s="9" t="inlineStr">
        <is>
          <t>Duración en fotogramas</t>
        </is>
      </c>
      <c r="K4" s="9" t="inlineStr">
        <is>
          <t>Duración</t>
        </is>
      </c>
      <c r="L4" s="9" t="inlineStr">
        <is>
          <t>Calidad técnica</t>
        </is>
      </c>
      <c r="M4" s="9" t="inlineStr">
        <is>
          <t>Contenido</t>
        </is>
      </c>
      <c r="N4" s="9" t="inlineStr">
        <is>
          <t>Palabras clave</t>
        </is>
      </c>
      <c r="O4" s="9" t="inlineStr">
        <is>
          <t>Decisión editorial</t>
        </is>
      </c>
      <c r="P4" s="9" t="inlineStr">
        <is>
          <t>Prioridad</t>
        </is>
      </c>
      <c r="Q4" s="9" t="inlineStr">
        <is>
          <t>Observaciones</t>
        </is>
      </c>
      <c r="R4" s="9" t="inlineStr">
        <is>
          <t>Fecha de revisión</t>
        </is>
      </c>
      <c r="S4" s="9" t="inlineStr">
        <is>
          <t>Revisado por</t>
        </is>
      </c>
      <c r="T4" s="9" t="inlineStr">
        <is>
          <t>Comprobación</t>
        </is>
      </c>
    </row>
    <row r="5" ht="36" customHeight="1">
      <c r="A5" s="20" t="inlineStr">
        <is>
          <t>HI_J01_CAM_A_001.mov</t>
        </is>
      </c>
      <c r="B5" s="20" t="inlineStr">
        <is>
          <t>FRG-001</t>
        </is>
      </c>
      <c r="C5" s="20" t="inlineStr">
        <is>
          <t>Jornada 1 · Exterior</t>
        </is>
      </c>
      <c r="D5" s="20" t="inlineStr">
        <is>
          <t>Cámara A</t>
        </is>
      </c>
      <c r="E5" s="21" t="n">
        <v>46267</v>
      </c>
      <c r="F5" s="22" t="inlineStr">
        <is>
          <t>00:03:12:08</t>
        </is>
      </c>
      <c r="G5" s="22" t="inlineStr">
        <is>
          <t>00:03:28:14</t>
        </is>
      </c>
      <c r="H5" s="23">
        <f>IF(OR($A5="",$F5=""),"",IFERROR((VALUE(LEFT($F5,2))*3600+VALUE(MID($F5,4,2))*60+VALUE(MID($F5,7,2)))*Resumen!$B$4+VALUE(RIGHT($F5,2)),""))</f>
        <v/>
      </c>
      <c r="I5" s="23">
        <f>IF(OR($A5="",$G5=""),"",IFERROR((VALUE(LEFT($G5,2))*3600+VALUE(MID($G5,4,2))*60+VALUE(MID($G5,7,2)))*Resumen!$B$4+VALUE(RIGHT($G5,2)),""))</f>
        <v/>
      </c>
      <c r="J5" s="23">
        <f>IF(OR($H5="",$I5=""),"",IF($I5&lt;=$H5,"",$I5-$H5))</f>
        <v/>
      </c>
      <c r="K5" s="24">
        <f>IF($J5="","",$J5/Resumen!$B$4/86400)</f>
        <v/>
      </c>
      <c r="L5" s="22" t="inlineStr">
        <is>
          <t>Excelente</t>
        </is>
      </c>
      <c r="M5" s="25" t="inlineStr">
        <is>
          <t>Clara, personaje ficticio, abre la persiana del estudio y entra luz azulada.</t>
        </is>
      </c>
      <c r="N5" s="25" t="inlineStr">
        <is>
          <t>estudio; amanecer; persiana; recurso</t>
        </is>
      </c>
      <c r="O5" s="22" t="inlineStr">
        <is>
          <t>Seleccionado</t>
        </is>
      </c>
      <c r="P5" s="22" t="inlineStr">
        <is>
          <t>Alta</t>
        </is>
      </c>
      <c r="Q5" s="25" t="inlineStr">
        <is>
          <t>Plano estable; útil como apertura.</t>
        </is>
      </c>
      <c r="R5" s="21" t="n">
        <v>46270</v>
      </c>
      <c r="S5" s="20" t="inlineStr">
        <is>
          <t>Equipo de montaje</t>
        </is>
      </c>
      <c r="T5" s="23">
        <f>IF($A5="","",IF(OR($B5="",$F5="",$G5=""),"REVISAR",IF(OR(LEN($F5)&lt;&gt;11,LEN($G5)&lt;&gt;11,MID($F5,3,1)&lt;&gt;":",MID($F5,6,1)&lt;&gt;":",MID($F5,9,1)&lt;&gt;":",MID($G5,3,1)&lt;&gt;":",MID($G5,6,1)&lt;&gt;":",MID($G5,9,1)&lt;&gt;":"),"REVISAR",IF(OR(IFERROR(VALUE(MID($F5,4,2)),99)&gt;59,IFERROR(VALUE(MID($F5,7,2)),99)&gt;59,IFERROR(VALUE(RIGHT($F5,2)),99)&gt;=Resumen!$B$4,IFERROR(VALUE(MID($G5,4,2)),99)&gt;59,IFERROR(VALUE(MID($G5,7,2)),99)&gt;59,IFERROR(VALUE(RIGHT($G5,2)),99)&gt;=Resumen!$B$4),"REVISAR",IF(OR($H5="",$I5="",$I5&lt;=$H5),"REVISAR","CORRECTO")))))</f>
        <v/>
      </c>
    </row>
    <row r="6" ht="36" customHeight="1">
      <c r="A6" s="20" t="inlineStr">
        <is>
          <t>HI_J01_CAM_A_001.mov</t>
        </is>
      </c>
      <c r="B6" s="20" t="inlineStr">
        <is>
          <t>FRG-002</t>
        </is>
      </c>
      <c r="C6" s="20" t="inlineStr">
        <is>
          <t>Jornada 1 · Exterior</t>
        </is>
      </c>
      <c r="D6" s="20" t="inlineStr">
        <is>
          <t>Cámara A</t>
        </is>
      </c>
      <c r="E6" s="21" t="n">
        <v>46267</v>
      </c>
      <c r="F6" s="22" t="inlineStr">
        <is>
          <t>00:05:41:02</t>
        </is>
      </c>
      <c r="G6" s="22" t="inlineStr">
        <is>
          <t>00:06:09:20</t>
        </is>
      </c>
      <c r="H6" s="23">
        <f>IF(OR($A6="",$F6=""),"",IFERROR((VALUE(LEFT($F6,2))*3600+VALUE(MID($F6,4,2))*60+VALUE(MID($F6,7,2)))*Resumen!$B$4+VALUE(RIGHT($F6,2)),""))</f>
        <v/>
      </c>
      <c r="I6" s="23">
        <f>IF(OR($A6="",$G6=""),"",IFERROR((VALUE(LEFT($G6,2))*3600+VALUE(MID($G6,4,2))*60+VALUE(MID($G6,7,2)))*Resumen!$B$4+VALUE(RIGHT($G6,2)),""))</f>
        <v/>
      </c>
      <c r="J6" s="23">
        <f>IF(OR($H6="",$I6=""),"",IF($I6&lt;=$H6,"",$I6-$H6))</f>
        <v/>
      </c>
      <c r="K6" s="24">
        <f>IF($J6="","",$J6/Resumen!$B$4/86400)</f>
        <v/>
      </c>
      <c r="L6" s="22" t="inlineStr">
        <is>
          <t>Correcta</t>
        </is>
      </c>
      <c r="M6" s="25" t="inlineStr">
        <is>
          <t>Recorrido lateral por la mesa con bocetos y herramientas.</t>
        </is>
      </c>
      <c r="N6" s="25" t="inlineStr">
        <is>
          <t>mesa; bocetos; herramientas; travelling</t>
        </is>
      </c>
      <c r="O6" s="22" t="inlineStr">
        <is>
          <t>Alternativa</t>
        </is>
      </c>
      <c r="P6" s="22" t="inlineStr">
        <is>
          <t>Media</t>
        </is>
      </c>
      <c r="Q6" s="25" t="inlineStr">
        <is>
          <t>Ligera vibración al final.</t>
        </is>
      </c>
      <c r="R6" s="21" t="n">
        <v>46270</v>
      </c>
      <c r="S6" s="20" t="inlineStr">
        <is>
          <t>Equipo de montaje</t>
        </is>
      </c>
      <c r="T6" s="23">
        <f>IF($A6="","",IF(OR($B6="",$F6="",$G6=""),"REVISAR",IF(OR(LEN($F6)&lt;&gt;11,LEN($G6)&lt;&gt;11,MID($F6,3,1)&lt;&gt;":",MID($F6,6,1)&lt;&gt;":",MID($F6,9,1)&lt;&gt;":",MID($G6,3,1)&lt;&gt;":",MID($G6,6,1)&lt;&gt;":",MID($G6,9,1)&lt;&gt;":"),"REVISAR",IF(OR(IFERROR(VALUE(MID($F6,4,2)),99)&gt;59,IFERROR(VALUE(MID($F6,7,2)),99)&gt;59,IFERROR(VALUE(RIGHT($F6,2)),99)&gt;=Resumen!$B$4,IFERROR(VALUE(MID($G6,4,2)),99)&gt;59,IFERROR(VALUE(MID($G6,7,2)),99)&gt;59,IFERROR(VALUE(RIGHT($G6,2)),99)&gt;=Resumen!$B$4),"REVISAR",IF(OR($H6="",$I6="",$I6&lt;=$H6),"REVISAR","CORRECTO")))))</f>
        <v/>
      </c>
    </row>
    <row r="7" ht="36" customHeight="1">
      <c r="A7" s="20" t="inlineStr">
        <is>
          <t>HI_J01_CAM_B_003.mov</t>
        </is>
      </c>
      <c r="B7" s="20" t="inlineStr">
        <is>
          <t>FRG-003</t>
        </is>
      </c>
      <c r="C7" s="20" t="inlineStr">
        <is>
          <t>Jornada 1 · Exterior</t>
        </is>
      </c>
      <c r="D7" s="20" t="inlineStr">
        <is>
          <t>Cámara B</t>
        </is>
      </c>
      <c r="E7" s="21" t="n">
        <v>46267</v>
      </c>
      <c r="F7" s="22" t="inlineStr">
        <is>
          <t>00:11:04:00</t>
        </is>
      </c>
      <c r="G7" s="22" t="inlineStr">
        <is>
          <t>00:11:36:12</t>
        </is>
      </c>
      <c r="H7" s="23">
        <f>IF(OR($A7="",$F7=""),"",IFERROR((VALUE(LEFT($F7,2))*3600+VALUE(MID($F7,4,2))*60+VALUE(MID($F7,7,2)))*Resumen!$B$4+VALUE(RIGHT($F7,2)),""))</f>
        <v/>
      </c>
      <c r="I7" s="23">
        <f>IF(OR($A7="",$G7=""),"",IFERROR((VALUE(LEFT($G7,2))*3600+VALUE(MID($G7,4,2))*60+VALUE(MID($G7,7,2)))*Resumen!$B$4+VALUE(RIGHT($G7,2)),""))</f>
        <v/>
      </c>
      <c r="J7" s="23">
        <f>IF(OR($H7="",$I7=""),"",IF($I7&lt;=$H7,"",$I7-$H7))</f>
        <v/>
      </c>
      <c r="K7" s="24">
        <f>IF($J7="","",$J7/Resumen!$B$4/86400)</f>
        <v/>
      </c>
      <c r="L7" s="22" t="inlineStr">
        <is>
          <t>Utilizable con reservas</t>
        </is>
      </c>
      <c r="M7" s="25" t="inlineStr">
        <is>
          <t>Plano corto de manos recortando una maqueta de cartón.</t>
        </is>
      </c>
      <c r="N7" s="25" t="inlineStr">
        <is>
          <t>manos; maqueta; cartón; detalle</t>
        </is>
      </c>
      <c r="O7" s="22" t="inlineStr">
        <is>
          <t>Seleccionado</t>
        </is>
      </c>
      <c r="P7" s="22" t="inlineStr">
        <is>
          <t>Alta</t>
        </is>
      </c>
      <c r="Q7" s="25" t="inlineStr">
        <is>
          <t>Enfoque respira durante dos segundos.</t>
        </is>
      </c>
      <c r="R7" s="21" t="n">
        <v>46270</v>
      </c>
      <c r="S7" s="20" t="inlineStr">
        <is>
          <t>Equipo de montaje</t>
        </is>
      </c>
      <c r="T7" s="23">
        <f>IF($A7="","",IF(OR($B7="",$F7="",$G7=""),"REVISAR",IF(OR(LEN($F7)&lt;&gt;11,LEN($G7)&lt;&gt;11,MID($F7,3,1)&lt;&gt;":",MID($F7,6,1)&lt;&gt;":",MID($F7,9,1)&lt;&gt;":",MID($G7,3,1)&lt;&gt;":",MID($G7,6,1)&lt;&gt;":",MID($G7,9,1)&lt;&gt;":"),"REVISAR",IF(OR(IFERROR(VALUE(MID($F7,4,2)),99)&gt;59,IFERROR(VALUE(MID($F7,7,2)),99)&gt;59,IFERROR(VALUE(RIGHT($F7,2)),99)&gt;=Resumen!$B$4,IFERROR(VALUE(MID($G7,4,2)),99)&gt;59,IFERROR(VALUE(MID($G7,7,2)),99)&gt;59,IFERROR(VALUE(RIGHT($G7,2)),99)&gt;=Resumen!$B$4),"REVISAR",IF(OR($H7="",$I7="",$I7&lt;=$H7),"REVISAR","CORRECTO")))))</f>
        <v/>
      </c>
    </row>
    <row r="8" ht="36" customHeight="1">
      <c r="A8" s="20" t="inlineStr">
        <is>
          <t>HI_J01_AUDIO_002.wav</t>
        </is>
      </c>
      <c r="B8" s="20" t="inlineStr">
        <is>
          <t>FRG-004</t>
        </is>
      </c>
      <c r="C8" s="20" t="inlineStr">
        <is>
          <t>Jornada 1 · Entrevista</t>
        </is>
      </c>
      <c r="D8" s="20" t="inlineStr">
        <is>
          <t>Grabadora de audio</t>
        </is>
      </c>
      <c r="E8" s="21" t="n">
        <v>46267</v>
      </c>
      <c r="F8" s="22" t="inlineStr">
        <is>
          <t>00:18:20:05</t>
        </is>
      </c>
      <c r="G8" s="22" t="inlineStr">
        <is>
          <t>00:19:07:18</t>
        </is>
      </c>
      <c r="H8" s="23">
        <f>IF(OR($A8="",$F8=""),"",IFERROR((VALUE(LEFT($F8,2))*3600+VALUE(MID($F8,4,2))*60+VALUE(MID($F8,7,2)))*Resumen!$B$4+VALUE(RIGHT($F8,2)),""))</f>
        <v/>
      </c>
      <c r="I8" s="23">
        <f>IF(OR($A8="",$G8=""),"",IFERROR((VALUE(LEFT($G8,2))*3600+VALUE(MID($G8,4,2))*60+VALUE(MID($G8,7,2)))*Resumen!$B$4+VALUE(RIGHT($G8,2)),""))</f>
        <v/>
      </c>
      <c r="J8" s="23">
        <f>IF(OR($H8="",$I8=""),"",IF($I8&lt;=$H8,"",$I8-$H8))</f>
        <v/>
      </c>
      <c r="K8" s="24">
        <f>IF($J8="","",$J8/Resumen!$B$4/86400)</f>
        <v/>
      </c>
      <c r="L8" s="22" t="inlineStr">
        <is>
          <t>Correcta</t>
        </is>
      </c>
      <c r="M8" s="25" t="inlineStr">
        <is>
          <t>Respuesta sobre el origen ficticio del proyecto.</t>
        </is>
      </c>
      <c r="N8" s="25" t="inlineStr">
        <is>
          <t>entrevista; origen; proyecto; voz</t>
        </is>
      </c>
      <c r="O8" s="22" t="inlineStr">
        <is>
          <t>Seleccionado</t>
        </is>
      </c>
      <c r="P8" s="22" t="inlineStr">
        <is>
          <t>Alta</t>
        </is>
      </c>
      <c r="Q8" s="25" t="inlineStr">
        <is>
          <t>Ruido ambiente constante, pero limpio.</t>
        </is>
      </c>
      <c r="R8" s="21" t="n">
        <v>46271</v>
      </c>
      <c r="S8" s="20" t="inlineStr">
        <is>
          <t>Equipo de montaje</t>
        </is>
      </c>
      <c r="T8" s="23">
        <f>IF($A8="","",IF(OR($B8="",$F8="",$G8=""),"REVISAR",IF(OR(LEN($F8)&lt;&gt;11,LEN($G8)&lt;&gt;11,MID($F8,3,1)&lt;&gt;":",MID($F8,6,1)&lt;&gt;":",MID($F8,9,1)&lt;&gt;":",MID($G8,3,1)&lt;&gt;":",MID($G8,6,1)&lt;&gt;":",MID($G8,9,1)&lt;&gt;":"),"REVISAR",IF(OR(IFERROR(VALUE(MID($F8,4,2)),99)&gt;59,IFERROR(VALUE(MID($F8,7,2)),99)&gt;59,IFERROR(VALUE(RIGHT($F8,2)),99)&gt;=Resumen!$B$4,IFERROR(VALUE(MID($G8,4,2)),99)&gt;59,IFERROR(VALUE(MID($G8,7,2)),99)&gt;59,IFERROR(VALUE(RIGHT($G8,2)),99)&gt;=Resumen!$B$4),"REVISAR",IF(OR($H8="",$I8="",$I8&lt;=$H8),"REVISAR","CORRECTO")))))</f>
        <v/>
      </c>
    </row>
    <row r="9" ht="36" customHeight="1">
      <c r="A9" s="20" t="inlineStr">
        <is>
          <t>HI_J02_CAM_A_006.mov</t>
        </is>
      </c>
      <c r="B9" s="20" t="inlineStr">
        <is>
          <t>FRG-005</t>
        </is>
      </c>
      <c r="C9" s="20" t="inlineStr">
        <is>
          <t>Jornada 2 · Taller</t>
        </is>
      </c>
      <c r="D9" s="20" t="inlineStr">
        <is>
          <t>Cámara A</t>
        </is>
      </c>
      <c r="E9" s="21" t="n">
        <v>46268</v>
      </c>
      <c r="F9" s="22" t="inlineStr">
        <is>
          <t>00:02:14:11</t>
        </is>
      </c>
      <c r="G9" s="22" t="inlineStr">
        <is>
          <t>00:02:47:03</t>
        </is>
      </c>
      <c r="H9" s="23">
        <f>IF(OR($A9="",$F9=""),"",IFERROR((VALUE(LEFT($F9,2))*3600+VALUE(MID($F9,4,2))*60+VALUE(MID($F9,7,2)))*Resumen!$B$4+VALUE(RIGHT($F9,2)),""))</f>
        <v/>
      </c>
      <c r="I9" s="23">
        <f>IF(OR($A9="",$G9=""),"",IFERROR((VALUE(LEFT($G9,2))*3600+VALUE(MID($G9,4,2))*60+VALUE(MID($G9,7,2)))*Resumen!$B$4+VALUE(RIGHT($G9,2)),""))</f>
        <v/>
      </c>
      <c r="J9" s="23">
        <f>IF(OR($H9="",$I9=""),"",IF($I9&lt;=$H9,"",$I9-$H9))</f>
        <v/>
      </c>
      <c r="K9" s="24">
        <f>IF($J9="","",$J9/Resumen!$B$4/86400)</f>
        <v/>
      </c>
      <c r="L9" s="22" t="inlineStr">
        <is>
          <t>Excelente</t>
        </is>
      </c>
      <c r="M9" s="25" t="inlineStr">
        <is>
          <t>Plano general del equipo colocando piezas en una pared.</t>
        </is>
      </c>
      <c r="N9" s="25" t="inlineStr">
        <is>
          <t>equipo; pared; montaje; plano general</t>
        </is>
      </c>
      <c r="O9" s="22" t="inlineStr">
        <is>
          <t>Seleccionado</t>
        </is>
      </c>
      <c r="P9" s="22" t="inlineStr">
        <is>
          <t>Media</t>
        </is>
      </c>
      <c r="Q9" s="25" t="inlineStr">
        <is>
          <t>Acción completa y buen raccord interno.</t>
        </is>
      </c>
      <c r="R9" s="21" t="n">
        <v>46271</v>
      </c>
      <c r="S9" s="20" t="inlineStr">
        <is>
          <t>Equipo de montaje</t>
        </is>
      </c>
      <c r="T9" s="23">
        <f>IF($A9="","",IF(OR($B9="",$F9="",$G9=""),"REVISAR",IF(OR(LEN($F9)&lt;&gt;11,LEN($G9)&lt;&gt;11,MID($F9,3,1)&lt;&gt;":",MID($F9,6,1)&lt;&gt;":",MID($F9,9,1)&lt;&gt;":",MID($G9,3,1)&lt;&gt;":",MID($G9,6,1)&lt;&gt;":",MID($G9,9,1)&lt;&gt;":"),"REVISAR",IF(OR(IFERROR(VALUE(MID($F9,4,2)),99)&gt;59,IFERROR(VALUE(MID($F9,7,2)),99)&gt;59,IFERROR(VALUE(RIGHT($F9,2)),99)&gt;=Resumen!$B$4,IFERROR(VALUE(MID($G9,4,2)),99)&gt;59,IFERROR(VALUE(MID($G9,7,2)),99)&gt;59,IFERROR(VALUE(RIGHT($G9,2)),99)&gt;=Resumen!$B$4),"REVISAR",IF(OR($H9="",$I9="",$I9&lt;=$H9),"REVISAR","CORRECTO")))))</f>
        <v/>
      </c>
    </row>
    <row r="10" ht="36" customHeight="1">
      <c r="A10" s="20" t="inlineStr">
        <is>
          <t>HI_J02_CAM_C_002.mov</t>
        </is>
      </c>
      <c r="B10" s="20" t="inlineStr">
        <is>
          <t>FRG-006</t>
        </is>
      </c>
      <c r="C10" s="20" t="inlineStr">
        <is>
          <t>Jornada 2 · Taller</t>
        </is>
      </c>
      <c r="D10" s="20" t="inlineStr">
        <is>
          <t>Cámara C</t>
        </is>
      </c>
      <c r="E10" s="21" t="n">
        <v>46268</v>
      </c>
      <c r="F10" s="22" t="inlineStr">
        <is>
          <t>00:09:33:21</t>
        </is>
      </c>
      <c r="G10" s="22" t="inlineStr">
        <is>
          <t>00:09:44:09</t>
        </is>
      </c>
      <c r="H10" s="23">
        <f>IF(OR($A10="",$F10=""),"",IFERROR((VALUE(LEFT($F10,2))*3600+VALUE(MID($F10,4,2))*60+VALUE(MID($F10,7,2)))*Resumen!$B$4+VALUE(RIGHT($F10,2)),""))</f>
        <v/>
      </c>
      <c r="I10" s="23">
        <f>IF(OR($A10="",$G10=""),"",IFERROR((VALUE(LEFT($G10,2))*3600+VALUE(MID($G10,4,2))*60+VALUE(MID($G10,7,2)))*Resumen!$B$4+VALUE(RIGHT($G10,2)),""))</f>
        <v/>
      </c>
      <c r="J10" s="23">
        <f>IF(OR($H10="",$I10=""),"",IF($I10&lt;=$H10,"",$I10-$H10))</f>
        <v/>
      </c>
      <c r="K10" s="24">
        <f>IF($J10="","",$J10/Resumen!$B$4/86400)</f>
        <v/>
      </c>
      <c r="L10" s="22" t="inlineStr">
        <is>
          <t>Deficiente</t>
        </is>
      </c>
      <c r="M10" s="25" t="inlineStr">
        <is>
          <t>Reflejo de luces en una superficie metálica.</t>
        </is>
      </c>
      <c r="N10" s="25" t="inlineStr">
        <is>
          <t>reflejo; metal; luces; recurso</t>
        </is>
      </c>
      <c r="O10" s="22" t="inlineStr">
        <is>
          <t>Descartado</t>
        </is>
      </c>
      <c r="P10" s="22" t="inlineStr">
        <is>
          <t>Baja</t>
        </is>
      </c>
      <c r="Q10" s="25" t="inlineStr">
        <is>
          <t>Sobreexposición extensa.</t>
        </is>
      </c>
      <c r="R10" s="21" t="n">
        <v>46271</v>
      </c>
      <c r="S10" s="20" t="inlineStr">
        <is>
          <t>Equipo de montaje</t>
        </is>
      </c>
      <c r="T10" s="23">
        <f>IF($A10="","",IF(OR($B10="",$F10="",$G10=""),"REVISAR",IF(OR(LEN($F10)&lt;&gt;11,LEN($G10)&lt;&gt;11,MID($F10,3,1)&lt;&gt;":",MID($F10,6,1)&lt;&gt;":",MID($F10,9,1)&lt;&gt;":",MID($G10,3,1)&lt;&gt;":",MID($G10,6,1)&lt;&gt;":",MID($G10,9,1)&lt;&gt;":"),"REVISAR",IF(OR(IFERROR(VALUE(MID($F10,4,2)),99)&gt;59,IFERROR(VALUE(MID($F10,7,2)),99)&gt;59,IFERROR(VALUE(RIGHT($F10,2)),99)&gt;=Resumen!$B$4,IFERROR(VALUE(MID($G10,4,2)),99)&gt;59,IFERROR(VALUE(MID($G10,7,2)),99)&gt;59,IFERROR(VALUE(RIGHT($G10,2)),99)&gt;=Resumen!$B$4),"REVISAR",IF(OR($H10="",$I10="",$I10&lt;=$H10),"REVISAR","CORRECTO")))))</f>
        <v/>
      </c>
    </row>
    <row r="11" ht="36" customHeight="1">
      <c r="A11" s="20" t="inlineStr">
        <is>
          <t>HI_J02_DRON_001.mov</t>
        </is>
      </c>
      <c r="B11" s="20" t="inlineStr">
        <is>
          <t>FRG-007</t>
        </is>
      </c>
      <c r="C11" s="20" t="inlineStr">
        <is>
          <t>Jornada 2 · Exterior</t>
        </is>
      </c>
      <c r="D11" s="20" t="inlineStr">
        <is>
          <t>Dron</t>
        </is>
      </c>
      <c r="E11" s="21" t="n">
        <v>46268</v>
      </c>
      <c r="F11" s="22" t="inlineStr">
        <is>
          <t>00:01:08:00</t>
        </is>
      </c>
      <c r="G11" s="22" t="inlineStr">
        <is>
          <t>00:01:31:16</t>
        </is>
      </c>
      <c r="H11" s="23">
        <f>IF(OR($A11="",$F11=""),"",IFERROR((VALUE(LEFT($F11,2))*3600+VALUE(MID($F11,4,2))*60+VALUE(MID($F11,7,2)))*Resumen!$B$4+VALUE(RIGHT($F11,2)),""))</f>
        <v/>
      </c>
      <c r="I11" s="23">
        <f>IF(OR($A11="",$G11=""),"",IFERROR((VALUE(LEFT($G11,2))*3600+VALUE(MID($G11,4,2))*60+VALUE(MID($G11,7,2)))*Resumen!$B$4+VALUE(RIGHT($G11,2)),""))</f>
        <v/>
      </c>
      <c r="J11" s="23">
        <f>IF(OR($H11="",$I11=""),"",IF($I11&lt;=$H11,"",$I11-$H11))</f>
        <v/>
      </c>
      <c r="K11" s="24">
        <f>IF($J11="","",$J11/Resumen!$B$4/86400)</f>
        <v/>
      </c>
      <c r="L11" s="22" t="inlineStr">
        <is>
          <t>Correcta</t>
        </is>
      </c>
      <c r="M11" s="25" t="inlineStr">
        <is>
          <t>Ascenso sobre el edificio ficticio Taller Nébula.</t>
        </is>
      </c>
      <c r="N11" s="25" t="inlineStr">
        <is>
          <t>dron; edificio; ascenso; exterior</t>
        </is>
      </c>
      <c r="O11" s="22" t="inlineStr">
        <is>
          <t>Alternativa</t>
        </is>
      </c>
      <c r="P11" s="22" t="inlineStr">
        <is>
          <t>Media</t>
        </is>
      </c>
      <c r="Q11" s="25" t="inlineStr">
        <is>
          <t>Movimiento suave; cielo algo plano.</t>
        </is>
      </c>
      <c r="R11" s="21" t="n">
        <v>46272</v>
      </c>
      <c r="S11" s="20" t="inlineStr">
        <is>
          <t>Equipo de montaje</t>
        </is>
      </c>
      <c r="T11" s="23">
        <f>IF($A11="","",IF(OR($B11="",$F11="",$G11=""),"REVISAR",IF(OR(LEN($F11)&lt;&gt;11,LEN($G11)&lt;&gt;11,MID($F11,3,1)&lt;&gt;":",MID($F11,6,1)&lt;&gt;":",MID($F11,9,1)&lt;&gt;":",MID($G11,3,1)&lt;&gt;":",MID($G11,6,1)&lt;&gt;":",MID($G11,9,1)&lt;&gt;":"),"REVISAR",IF(OR(IFERROR(VALUE(MID($F11,4,2)),99)&gt;59,IFERROR(VALUE(MID($F11,7,2)),99)&gt;59,IFERROR(VALUE(RIGHT($F11,2)),99)&gt;=Resumen!$B$4,IFERROR(VALUE(MID($G11,4,2)),99)&gt;59,IFERROR(VALUE(MID($G11,7,2)),99)&gt;59,IFERROR(VALUE(RIGHT($G11,2)),99)&gt;=Resumen!$B$4),"REVISAR",IF(OR($H11="",$I11="",$I11&lt;=$H11),"REVISAR","CORRECTO")))))</f>
        <v/>
      </c>
    </row>
    <row r="12" ht="36" customHeight="1">
      <c r="A12" s="20" t="inlineStr">
        <is>
          <t>HI_J03_CAM_B_004.mov</t>
        </is>
      </c>
      <c r="B12" s="20" t="inlineStr">
        <is>
          <t>FRG-008</t>
        </is>
      </c>
      <c r="C12" s="20" t="inlineStr">
        <is>
          <t>Jornada 3 · Entrevista</t>
        </is>
      </c>
      <c r="D12" s="20" t="inlineStr">
        <is>
          <t>Cámara B</t>
        </is>
      </c>
      <c r="E12" s="21" t="n">
        <v>46269</v>
      </c>
      <c r="F12" s="22" t="inlineStr">
        <is>
          <t>00:22:15:04</t>
        </is>
      </c>
      <c r="G12" s="22" t="inlineStr">
        <is>
          <t>00:23:02:22</t>
        </is>
      </c>
      <c r="H12" s="23">
        <f>IF(OR($A12="",$F12=""),"",IFERROR((VALUE(LEFT($F12,2))*3600+VALUE(MID($F12,4,2))*60+VALUE(MID($F12,7,2)))*Resumen!$B$4+VALUE(RIGHT($F12,2)),""))</f>
        <v/>
      </c>
      <c r="I12" s="23">
        <f>IF(OR($A12="",$G12=""),"",IFERROR((VALUE(LEFT($G12,2))*3600+VALUE(MID($G12,4,2))*60+VALUE(MID($G12,7,2)))*Resumen!$B$4+VALUE(RIGHT($G12,2)),""))</f>
        <v/>
      </c>
      <c r="J12" s="23">
        <f>IF(OR($H12="",$I12=""),"",IF($I12&lt;=$H12,"",$I12-$H12))</f>
        <v/>
      </c>
      <c r="K12" s="24">
        <f>IF($J12="","",$J12/Resumen!$B$4/86400)</f>
        <v/>
      </c>
      <c r="L12" s="22" t="inlineStr">
        <is>
          <t>Excelente</t>
        </is>
      </c>
      <c r="M12" s="25" t="inlineStr">
        <is>
          <t>Nora, personaje ficticio, explica cómo transforma una idea en una pieza visual.</t>
        </is>
      </c>
      <c r="N12" s="25" t="inlineStr">
        <is>
          <t>entrevista; proceso creativo; idea; diseño</t>
        </is>
      </c>
      <c r="O12" s="22" t="inlineStr">
        <is>
          <t>Seleccionado</t>
        </is>
      </c>
      <c r="P12" s="22" t="inlineStr">
        <is>
          <t>Alta</t>
        </is>
      </c>
      <c r="Q12" s="25" t="inlineStr">
        <is>
          <t>Mirada estable y respuesta completa.</t>
        </is>
      </c>
      <c r="R12" s="21" t="n">
        <v>46272</v>
      </c>
      <c r="S12" s="20" t="inlineStr">
        <is>
          <t>Equipo de montaje</t>
        </is>
      </c>
      <c r="T12" s="23">
        <f>IF($A12="","",IF(OR($B12="",$F12="",$G12=""),"REVISAR",IF(OR(LEN($F12)&lt;&gt;11,LEN($G12)&lt;&gt;11,MID($F12,3,1)&lt;&gt;":",MID($F12,6,1)&lt;&gt;":",MID($F12,9,1)&lt;&gt;":",MID($G12,3,1)&lt;&gt;":",MID($G12,6,1)&lt;&gt;":",MID($G12,9,1)&lt;&gt;":"),"REVISAR",IF(OR(IFERROR(VALUE(MID($F12,4,2)),99)&gt;59,IFERROR(VALUE(MID($F12,7,2)),99)&gt;59,IFERROR(VALUE(RIGHT($F12,2)),99)&gt;=Resumen!$B$4,IFERROR(VALUE(MID($G12,4,2)),99)&gt;59,IFERROR(VALUE(MID($G12,7,2)),99)&gt;59,IFERROR(VALUE(RIGHT($G12,2)),99)&gt;=Resumen!$B$4),"REVISAR",IF(OR($H12="",$I12="",$I12&lt;=$H12),"REVISAR","CORRECTO")))))</f>
        <v/>
      </c>
    </row>
    <row r="13" ht="36" customHeight="1">
      <c r="A13" s="20" t="inlineStr">
        <is>
          <t>HI_J03_CAM_A_005.mov</t>
        </is>
      </c>
      <c r="B13" s="20" t="inlineStr">
        <is>
          <t>FRG-009</t>
        </is>
      </c>
      <c r="C13" s="20" t="inlineStr">
        <is>
          <t>Jornada 3 · Recursos</t>
        </is>
      </c>
      <c r="D13" s="20" t="inlineStr">
        <is>
          <t>Cámara A</t>
        </is>
      </c>
      <c r="E13" s="21" t="n">
        <v>46269</v>
      </c>
      <c r="F13" s="22" t="inlineStr">
        <is>
          <t>00:14:50:10</t>
        </is>
      </c>
      <c r="G13" s="22" t="inlineStr">
        <is>
          <t>00:15:06:01</t>
        </is>
      </c>
      <c r="H13" s="23">
        <f>IF(OR($A13="",$F13=""),"",IFERROR((VALUE(LEFT($F13,2))*3600+VALUE(MID($F13,4,2))*60+VALUE(MID($F13,7,2)))*Resumen!$B$4+VALUE(RIGHT($F13,2)),""))</f>
        <v/>
      </c>
      <c r="I13" s="23">
        <f>IF(OR($A13="",$G13=""),"",IFERROR((VALUE(LEFT($G13,2))*3600+VALUE(MID($G13,4,2))*60+VALUE(MID($G13,7,2)))*Resumen!$B$4+VALUE(RIGHT($G13,2)),""))</f>
        <v/>
      </c>
      <c r="J13" s="23">
        <f>IF(OR($H13="",$I13=""),"",IF($I13&lt;=$H13,"",$I13-$H13))</f>
        <v/>
      </c>
      <c r="K13" s="24">
        <f>IF($J13="","",$J13/Resumen!$B$4/86400)</f>
        <v/>
      </c>
      <c r="L13" s="22" t="inlineStr">
        <is>
          <t>Correcta</t>
        </is>
      </c>
      <c r="M13" s="25" t="inlineStr">
        <is>
          <t>Primer plano de tinta extendiéndose sobre papel húmedo.</t>
        </is>
      </c>
      <c r="N13" s="25" t="inlineStr">
        <is>
          <t>tinta; papel; textura; primer plano</t>
        </is>
      </c>
      <c r="O13" s="22" t="inlineStr">
        <is>
          <t>Pendiente</t>
        </is>
      </c>
      <c r="P13" s="22" t="inlineStr">
        <is>
          <t>Media</t>
        </is>
      </c>
      <c r="Q13" s="25" t="inlineStr">
        <is>
          <t>Comparar con FRG-010.</t>
        </is>
      </c>
      <c r="R13" s="21" t="n">
        <v>46273</v>
      </c>
      <c r="S13" s="20" t="inlineStr">
        <is>
          <t>Equipo de montaje</t>
        </is>
      </c>
      <c r="T13" s="23">
        <f>IF($A13="","",IF(OR($B13="",$F13="",$G13=""),"REVISAR",IF(OR(LEN($F13)&lt;&gt;11,LEN($G13)&lt;&gt;11,MID($F13,3,1)&lt;&gt;":",MID($F13,6,1)&lt;&gt;":",MID($F13,9,1)&lt;&gt;":",MID($G13,3,1)&lt;&gt;":",MID($G13,6,1)&lt;&gt;":",MID($G13,9,1)&lt;&gt;":"),"REVISAR",IF(OR(IFERROR(VALUE(MID($F13,4,2)),99)&gt;59,IFERROR(VALUE(MID($F13,7,2)),99)&gt;59,IFERROR(VALUE(RIGHT($F13,2)),99)&gt;=Resumen!$B$4,IFERROR(VALUE(MID($G13,4,2)),99)&gt;59,IFERROR(VALUE(MID($G13,7,2)),99)&gt;59,IFERROR(VALUE(RIGHT($G13,2)),99)&gt;=Resumen!$B$4),"REVISAR",IF(OR($H13="",$I13="",$I13&lt;=$H13),"REVISAR","CORRECTO")))))</f>
        <v/>
      </c>
    </row>
    <row r="14" ht="36" customHeight="1">
      <c r="A14" s="20" t="inlineStr">
        <is>
          <t>HI_J03_CAM_A_005.mov</t>
        </is>
      </c>
      <c r="B14" s="20" t="inlineStr">
        <is>
          <t>FRG-010</t>
        </is>
      </c>
      <c r="C14" s="20" t="inlineStr">
        <is>
          <t>Jornada 3 · Recursos</t>
        </is>
      </c>
      <c r="D14" s="20" t="inlineStr">
        <is>
          <t>Cámara A</t>
        </is>
      </c>
      <c r="E14" s="21" t="n">
        <v>46269</v>
      </c>
      <c r="F14" s="22" t="inlineStr">
        <is>
          <t>00:15:18:03</t>
        </is>
      </c>
      <c r="G14" s="22" t="inlineStr">
        <is>
          <t>00:15:33:17</t>
        </is>
      </c>
      <c r="H14" s="23">
        <f>IF(OR($A14="",$F14=""),"",IFERROR((VALUE(LEFT($F14,2))*3600+VALUE(MID($F14,4,2))*60+VALUE(MID($F14,7,2)))*Resumen!$B$4+VALUE(RIGHT($F14,2)),""))</f>
        <v/>
      </c>
      <c r="I14" s="23">
        <f>IF(OR($A14="",$G14=""),"",IFERROR((VALUE(LEFT($G14,2))*3600+VALUE(MID($G14,4,2))*60+VALUE(MID($G14,7,2)))*Resumen!$B$4+VALUE(RIGHT($G14,2)),""))</f>
        <v/>
      </c>
      <c r="J14" s="23">
        <f>IF(OR($H14="",$I14=""),"",IF($I14&lt;=$H14,"",$I14-$H14))</f>
        <v/>
      </c>
      <c r="K14" s="24">
        <f>IF($J14="","",$J14/Resumen!$B$4/86400)</f>
        <v/>
      </c>
      <c r="L14" s="22" t="inlineStr">
        <is>
          <t>Correcta</t>
        </is>
      </c>
      <c r="M14" s="25" t="inlineStr">
        <is>
          <t>Segunda variación de tinta con movimiento más rápido.</t>
        </is>
      </c>
      <c r="N14" s="25" t="inlineStr">
        <is>
          <t>tinta; papel; textura; variación</t>
        </is>
      </c>
      <c r="O14" s="22" t="inlineStr">
        <is>
          <t>Pendiente</t>
        </is>
      </c>
      <c r="P14" s="22" t="inlineStr">
        <is>
          <t>Media</t>
        </is>
      </c>
      <c r="Q14" s="25" t="inlineStr">
        <is>
          <t>Alternativa con mayor contraste.</t>
        </is>
      </c>
      <c r="R14" s="21" t="n">
        <v>46273</v>
      </c>
      <c r="S14" s="20" t="inlineStr">
        <is>
          <t>Equipo de montaje</t>
        </is>
      </c>
      <c r="T14" s="23">
        <f>IF($A14="","",IF(OR($B14="",$F14="",$G14=""),"REVISAR",IF(OR(LEN($F14)&lt;&gt;11,LEN($G14)&lt;&gt;11,MID($F14,3,1)&lt;&gt;":",MID($F14,6,1)&lt;&gt;":",MID($F14,9,1)&lt;&gt;":",MID($G14,3,1)&lt;&gt;":",MID($G14,6,1)&lt;&gt;":",MID($G14,9,1)&lt;&gt;":"),"REVISAR",IF(OR(IFERROR(VALUE(MID($F14,4,2)),99)&gt;59,IFERROR(VALUE(MID($F14,7,2)),99)&gt;59,IFERROR(VALUE(RIGHT($F14,2)),99)&gt;=Resumen!$B$4,IFERROR(VALUE(MID($G14,4,2)),99)&gt;59,IFERROR(VALUE(MID($G14,7,2)),99)&gt;59,IFERROR(VALUE(RIGHT($G14,2)),99)&gt;=Resumen!$B$4),"REVISAR",IF(OR($H14="",$I14="",$I14&lt;=$H14),"REVISAR","CORRECTO")))))</f>
        <v/>
      </c>
    </row>
    <row r="15" ht="36" customHeight="1">
      <c r="A15" s="20" t="n"/>
      <c r="B15" s="20" t="n"/>
      <c r="C15" s="20" t="n"/>
      <c r="D15" s="20" t="n"/>
      <c r="E15" s="21" t="n"/>
      <c r="F15" s="22" t="n"/>
      <c r="G15" s="22" t="n"/>
      <c r="H15" s="23">
        <f>IF(OR($A15="",$F15=""),"",IFERROR((VALUE(LEFT($F15,2))*3600+VALUE(MID($F15,4,2))*60+VALUE(MID($F15,7,2)))*Resumen!$B$4+VALUE(RIGHT($F15,2)),""))</f>
        <v/>
      </c>
      <c r="I15" s="23">
        <f>IF(OR($A15="",$G15=""),"",IFERROR((VALUE(LEFT($G15,2))*3600+VALUE(MID($G15,4,2))*60+VALUE(MID($G15,7,2)))*Resumen!$B$4+VALUE(RIGHT($G15,2)),""))</f>
        <v/>
      </c>
      <c r="J15" s="23">
        <f>IF(OR($H15="",$I15=""),"",IF($I15&lt;=$H15,"",$I15-$H15))</f>
        <v/>
      </c>
      <c r="K15" s="24">
        <f>IF($J15="","",$J15/Resumen!$B$4/86400)</f>
        <v/>
      </c>
      <c r="L15" s="22" t="n"/>
      <c r="M15" s="25" t="n"/>
      <c r="N15" s="25" t="n"/>
      <c r="O15" s="22" t="n"/>
      <c r="P15" s="22" t="n"/>
      <c r="Q15" s="25" t="n"/>
      <c r="R15" s="21" t="n"/>
      <c r="S15" s="20" t="n"/>
      <c r="T15" s="23">
        <f>IF($A15="","",IF(OR($B15="",$F15="",$G15=""),"REVISAR",IF(OR(LEN($F15)&lt;&gt;11,LEN($G15)&lt;&gt;11,MID($F15,3,1)&lt;&gt;":",MID($F15,6,1)&lt;&gt;":",MID($F15,9,1)&lt;&gt;":",MID($G15,3,1)&lt;&gt;":",MID($G15,6,1)&lt;&gt;":",MID($G15,9,1)&lt;&gt;":"),"REVISAR",IF(OR(IFERROR(VALUE(MID($F15,4,2)),99)&gt;59,IFERROR(VALUE(MID($F15,7,2)),99)&gt;59,IFERROR(VALUE(RIGHT($F15,2)),99)&gt;=Resumen!$B$4,IFERROR(VALUE(MID($G15,4,2)),99)&gt;59,IFERROR(VALUE(MID($G15,7,2)),99)&gt;59,IFERROR(VALUE(RIGHT($G15,2)),99)&gt;=Resumen!$B$4),"REVISAR",IF(OR($H15="",$I15="",$I15&lt;=$H15),"REVISAR","CORRECTO")))))</f>
        <v/>
      </c>
    </row>
    <row r="16" ht="36" customHeight="1">
      <c r="A16" s="20" t="n"/>
      <c r="B16" s="20" t="n"/>
      <c r="C16" s="20" t="n"/>
      <c r="D16" s="20" t="n"/>
      <c r="E16" s="21" t="n"/>
      <c r="F16" s="22" t="n"/>
      <c r="G16" s="22" t="n"/>
      <c r="H16" s="23">
        <f>IF(OR($A16="",$F16=""),"",IFERROR((VALUE(LEFT($F16,2))*3600+VALUE(MID($F16,4,2))*60+VALUE(MID($F16,7,2)))*Resumen!$B$4+VALUE(RIGHT($F16,2)),""))</f>
        <v/>
      </c>
      <c r="I16" s="23">
        <f>IF(OR($A16="",$G16=""),"",IFERROR((VALUE(LEFT($G16,2))*3600+VALUE(MID($G16,4,2))*60+VALUE(MID($G16,7,2)))*Resumen!$B$4+VALUE(RIGHT($G16,2)),""))</f>
        <v/>
      </c>
      <c r="J16" s="23">
        <f>IF(OR($H16="",$I16=""),"",IF($I16&lt;=$H16,"",$I16-$H16))</f>
        <v/>
      </c>
      <c r="K16" s="24">
        <f>IF($J16="","",$J16/Resumen!$B$4/86400)</f>
        <v/>
      </c>
      <c r="L16" s="22" t="n"/>
      <c r="M16" s="25" t="n"/>
      <c r="N16" s="25" t="n"/>
      <c r="O16" s="22" t="n"/>
      <c r="P16" s="22" t="n"/>
      <c r="Q16" s="25" t="n"/>
      <c r="R16" s="21" t="n"/>
      <c r="S16" s="20" t="n"/>
      <c r="T16" s="23">
        <f>IF($A16="","",IF(OR($B16="",$F16="",$G16=""),"REVISAR",IF(OR(LEN($F16)&lt;&gt;11,LEN($G16)&lt;&gt;11,MID($F16,3,1)&lt;&gt;":",MID($F16,6,1)&lt;&gt;":",MID($F16,9,1)&lt;&gt;":",MID($G16,3,1)&lt;&gt;":",MID($G16,6,1)&lt;&gt;":",MID($G16,9,1)&lt;&gt;":"),"REVISAR",IF(OR(IFERROR(VALUE(MID($F16,4,2)),99)&gt;59,IFERROR(VALUE(MID($F16,7,2)),99)&gt;59,IFERROR(VALUE(RIGHT($F16,2)),99)&gt;=Resumen!$B$4,IFERROR(VALUE(MID($G16,4,2)),99)&gt;59,IFERROR(VALUE(MID($G16,7,2)),99)&gt;59,IFERROR(VALUE(RIGHT($G16,2)),99)&gt;=Resumen!$B$4),"REVISAR",IF(OR($H16="",$I16="",$I16&lt;=$H16),"REVISAR","CORRECTO")))))</f>
        <v/>
      </c>
    </row>
    <row r="17" ht="36" customHeight="1">
      <c r="A17" s="20" t="n"/>
      <c r="B17" s="20" t="n"/>
      <c r="C17" s="20" t="n"/>
      <c r="D17" s="20" t="n"/>
      <c r="E17" s="21" t="n"/>
      <c r="F17" s="22" t="n"/>
      <c r="G17" s="22" t="n"/>
      <c r="H17" s="23">
        <f>IF(OR($A17="",$F17=""),"",IFERROR((VALUE(LEFT($F17,2))*3600+VALUE(MID($F17,4,2))*60+VALUE(MID($F17,7,2)))*Resumen!$B$4+VALUE(RIGHT($F17,2)),""))</f>
        <v/>
      </c>
      <c r="I17" s="23">
        <f>IF(OR($A17="",$G17=""),"",IFERROR((VALUE(LEFT($G17,2))*3600+VALUE(MID($G17,4,2))*60+VALUE(MID($G17,7,2)))*Resumen!$B$4+VALUE(RIGHT($G17,2)),""))</f>
        <v/>
      </c>
      <c r="J17" s="23">
        <f>IF(OR($H17="",$I17=""),"",IF($I17&lt;=$H17,"",$I17-$H17))</f>
        <v/>
      </c>
      <c r="K17" s="24">
        <f>IF($J17="","",$J17/Resumen!$B$4/86400)</f>
        <v/>
      </c>
      <c r="L17" s="22" t="n"/>
      <c r="M17" s="25" t="n"/>
      <c r="N17" s="25" t="n"/>
      <c r="O17" s="22" t="n"/>
      <c r="P17" s="22" t="n"/>
      <c r="Q17" s="25" t="n"/>
      <c r="R17" s="21" t="n"/>
      <c r="S17" s="20" t="n"/>
      <c r="T17" s="23">
        <f>IF($A17="","",IF(OR($B17="",$F17="",$G17=""),"REVISAR",IF(OR(LEN($F17)&lt;&gt;11,LEN($G17)&lt;&gt;11,MID($F17,3,1)&lt;&gt;":",MID($F17,6,1)&lt;&gt;":",MID($F17,9,1)&lt;&gt;":",MID($G17,3,1)&lt;&gt;":",MID($G17,6,1)&lt;&gt;":",MID($G17,9,1)&lt;&gt;":"),"REVISAR",IF(OR(IFERROR(VALUE(MID($F17,4,2)),99)&gt;59,IFERROR(VALUE(MID($F17,7,2)),99)&gt;59,IFERROR(VALUE(RIGHT($F17,2)),99)&gt;=Resumen!$B$4,IFERROR(VALUE(MID($G17,4,2)),99)&gt;59,IFERROR(VALUE(MID($G17,7,2)),99)&gt;59,IFERROR(VALUE(RIGHT($G17,2)),99)&gt;=Resumen!$B$4),"REVISAR",IF(OR($H17="",$I17="",$I17&lt;=$H17),"REVISAR","CORRECTO")))))</f>
        <v/>
      </c>
    </row>
    <row r="18" ht="36" customHeight="1">
      <c r="A18" s="20" t="n"/>
      <c r="B18" s="20" t="n"/>
      <c r="C18" s="20" t="n"/>
      <c r="D18" s="20" t="n"/>
      <c r="E18" s="21" t="n"/>
      <c r="F18" s="22" t="n"/>
      <c r="G18" s="22" t="n"/>
      <c r="H18" s="23">
        <f>IF(OR($A18="",$F18=""),"",IFERROR((VALUE(LEFT($F18,2))*3600+VALUE(MID($F18,4,2))*60+VALUE(MID($F18,7,2)))*Resumen!$B$4+VALUE(RIGHT($F18,2)),""))</f>
        <v/>
      </c>
      <c r="I18" s="23">
        <f>IF(OR($A18="",$G18=""),"",IFERROR((VALUE(LEFT($G18,2))*3600+VALUE(MID($G18,4,2))*60+VALUE(MID($G18,7,2)))*Resumen!$B$4+VALUE(RIGHT($G18,2)),""))</f>
        <v/>
      </c>
      <c r="J18" s="23">
        <f>IF(OR($H18="",$I18=""),"",IF($I18&lt;=$H18,"",$I18-$H18))</f>
        <v/>
      </c>
      <c r="K18" s="24">
        <f>IF($J18="","",$J18/Resumen!$B$4/86400)</f>
        <v/>
      </c>
      <c r="L18" s="22" t="n"/>
      <c r="M18" s="25" t="n"/>
      <c r="N18" s="25" t="n"/>
      <c r="O18" s="22" t="n"/>
      <c r="P18" s="22" t="n"/>
      <c r="Q18" s="25" t="n"/>
      <c r="R18" s="21" t="n"/>
      <c r="S18" s="20" t="n"/>
      <c r="T18" s="23">
        <f>IF($A18="","",IF(OR($B18="",$F18="",$G18=""),"REVISAR",IF(OR(LEN($F18)&lt;&gt;11,LEN($G18)&lt;&gt;11,MID($F18,3,1)&lt;&gt;":",MID($F18,6,1)&lt;&gt;":",MID($F18,9,1)&lt;&gt;":",MID($G18,3,1)&lt;&gt;":",MID($G18,6,1)&lt;&gt;":",MID($G18,9,1)&lt;&gt;":"),"REVISAR",IF(OR(IFERROR(VALUE(MID($F18,4,2)),99)&gt;59,IFERROR(VALUE(MID($F18,7,2)),99)&gt;59,IFERROR(VALUE(RIGHT($F18,2)),99)&gt;=Resumen!$B$4,IFERROR(VALUE(MID($G18,4,2)),99)&gt;59,IFERROR(VALUE(MID($G18,7,2)),99)&gt;59,IFERROR(VALUE(RIGHT($G18,2)),99)&gt;=Resumen!$B$4),"REVISAR",IF(OR($H18="",$I18="",$I18&lt;=$H18),"REVISAR","CORRECTO")))))</f>
        <v/>
      </c>
    </row>
    <row r="19" ht="36" customHeight="1">
      <c r="A19" s="20" t="n"/>
      <c r="B19" s="20" t="n"/>
      <c r="C19" s="20" t="n"/>
      <c r="D19" s="20" t="n"/>
      <c r="E19" s="21" t="n"/>
      <c r="F19" s="22" t="n"/>
      <c r="G19" s="22" t="n"/>
      <c r="H19" s="23">
        <f>IF(OR($A19="",$F19=""),"",IFERROR((VALUE(LEFT($F19,2))*3600+VALUE(MID($F19,4,2))*60+VALUE(MID($F19,7,2)))*Resumen!$B$4+VALUE(RIGHT($F19,2)),""))</f>
        <v/>
      </c>
      <c r="I19" s="23">
        <f>IF(OR($A19="",$G19=""),"",IFERROR((VALUE(LEFT($G19,2))*3600+VALUE(MID($G19,4,2))*60+VALUE(MID($G19,7,2)))*Resumen!$B$4+VALUE(RIGHT($G19,2)),""))</f>
        <v/>
      </c>
      <c r="J19" s="23">
        <f>IF(OR($H19="",$I19=""),"",IF($I19&lt;=$H19,"",$I19-$H19))</f>
        <v/>
      </c>
      <c r="K19" s="24">
        <f>IF($J19="","",$J19/Resumen!$B$4/86400)</f>
        <v/>
      </c>
      <c r="L19" s="22" t="n"/>
      <c r="M19" s="25" t="n"/>
      <c r="N19" s="25" t="n"/>
      <c r="O19" s="22" t="n"/>
      <c r="P19" s="22" t="n"/>
      <c r="Q19" s="25" t="n"/>
      <c r="R19" s="21" t="n"/>
      <c r="S19" s="20" t="n"/>
      <c r="T19" s="23">
        <f>IF($A19="","",IF(OR($B19="",$F19="",$G19=""),"REVISAR",IF(OR(LEN($F19)&lt;&gt;11,LEN($G19)&lt;&gt;11,MID($F19,3,1)&lt;&gt;":",MID($F19,6,1)&lt;&gt;":",MID($F19,9,1)&lt;&gt;":",MID($G19,3,1)&lt;&gt;":",MID($G19,6,1)&lt;&gt;":",MID($G19,9,1)&lt;&gt;":"),"REVISAR",IF(OR(IFERROR(VALUE(MID($F19,4,2)),99)&gt;59,IFERROR(VALUE(MID($F19,7,2)),99)&gt;59,IFERROR(VALUE(RIGHT($F19,2)),99)&gt;=Resumen!$B$4,IFERROR(VALUE(MID($G19,4,2)),99)&gt;59,IFERROR(VALUE(MID($G19,7,2)),99)&gt;59,IFERROR(VALUE(RIGHT($G19,2)),99)&gt;=Resumen!$B$4),"REVISAR",IF(OR($H19="",$I19="",$I19&lt;=$H19),"REVISAR","CORRECTO")))))</f>
        <v/>
      </c>
    </row>
    <row r="20" ht="36" customHeight="1">
      <c r="A20" s="20" t="n"/>
      <c r="B20" s="20" t="n"/>
      <c r="C20" s="20" t="n"/>
      <c r="D20" s="20" t="n"/>
      <c r="E20" s="21" t="n"/>
      <c r="F20" s="22" t="n"/>
      <c r="G20" s="22" t="n"/>
      <c r="H20" s="23">
        <f>IF(OR($A20="",$F20=""),"",IFERROR((VALUE(LEFT($F20,2))*3600+VALUE(MID($F20,4,2))*60+VALUE(MID($F20,7,2)))*Resumen!$B$4+VALUE(RIGHT($F20,2)),""))</f>
        <v/>
      </c>
      <c r="I20" s="23">
        <f>IF(OR($A20="",$G20=""),"",IFERROR((VALUE(LEFT($G20,2))*3600+VALUE(MID($G20,4,2))*60+VALUE(MID($G20,7,2)))*Resumen!$B$4+VALUE(RIGHT($G20,2)),""))</f>
        <v/>
      </c>
      <c r="J20" s="23">
        <f>IF(OR($H20="",$I20=""),"",IF($I20&lt;=$H20,"",$I20-$H20))</f>
        <v/>
      </c>
      <c r="K20" s="24">
        <f>IF($J20="","",$J20/Resumen!$B$4/86400)</f>
        <v/>
      </c>
      <c r="L20" s="22" t="n"/>
      <c r="M20" s="25" t="n"/>
      <c r="N20" s="25" t="n"/>
      <c r="O20" s="22" t="n"/>
      <c r="P20" s="22" t="n"/>
      <c r="Q20" s="25" t="n"/>
      <c r="R20" s="21" t="n"/>
      <c r="S20" s="20" t="n"/>
      <c r="T20" s="23">
        <f>IF($A20="","",IF(OR($B20="",$F20="",$G20=""),"REVISAR",IF(OR(LEN($F20)&lt;&gt;11,LEN($G20)&lt;&gt;11,MID($F20,3,1)&lt;&gt;":",MID($F20,6,1)&lt;&gt;":",MID($F20,9,1)&lt;&gt;":",MID($G20,3,1)&lt;&gt;":",MID($G20,6,1)&lt;&gt;":",MID($G20,9,1)&lt;&gt;":"),"REVISAR",IF(OR(IFERROR(VALUE(MID($F20,4,2)),99)&gt;59,IFERROR(VALUE(MID($F20,7,2)),99)&gt;59,IFERROR(VALUE(RIGHT($F20,2)),99)&gt;=Resumen!$B$4,IFERROR(VALUE(MID($G20,4,2)),99)&gt;59,IFERROR(VALUE(MID($G20,7,2)),99)&gt;59,IFERROR(VALUE(RIGHT($G20,2)),99)&gt;=Resumen!$B$4),"REVISAR",IF(OR($H20="",$I20="",$I20&lt;=$H20),"REVISAR","CORRECTO")))))</f>
        <v/>
      </c>
    </row>
    <row r="21" ht="36" customHeight="1">
      <c r="A21" s="20" t="n"/>
      <c r="B21" s="20" t="n"/>
      <c r="C21" s="20" t="n"/>
      <c r="D21" s="20" t="n"/>
      <c r="E21" s="21" t="n"/>
      <c r="F21" s="22" t="n"/>
      <c r="G21" s="22" t="n"/>
      <c r="H21" s="23">
        <f>IF(OR($A21="",$F21=""),"",IFERROR((VALUE(LEFT($F21,2))*3600+VALUE(MID($F21,4,2))*60+VALUE(MID($F21,7,2)))*Resumen!$B$4+VALUE(RIGHT($F21,2)),""))</f>
        <v/>
      </c>
      <c r="I21" s="23">
        <f>IF(OR($A21="",$G21=""),"",IFERROR((VALUE(LEFT($G21,2))*3600+VALUE(MID($G21,4,2))*60+VALUE(MID($G21,7,2)))*Resumen!$B$4+VALUE(RIGHT($G21,2)),""))</f>
        <v/>
      </c>
      <c r="J21" s="23">
        <f>IF(OR($H21="",$I21=""),"",IF($I21&lt;=$H21,"",$I21-$H21))</f>
        <v/>
      </c>
      <c r="K21" s="24">
        <f>IF($J21="","",$J21/Resumen!$B$4/86400)</f>
        <v/>
      </c>
      <c r="L21" s="22" t="n"/>
      <c r="M21" s="25" t="n"/>
      <c r="N21" s="25" t="n"/>
      <c r="O21" s="22" t="n"/>
      <c r="P21" s="22" t="n"/>
      <c r="Q21" s="25" t="n"/>
      <c r="R21" s="21" t="n"/>
      <c r="S21" s="20" t="n"/>
      <c r="T21" s="23">
        <f>IF($A21="","",IF(OR($B21="",$F21="",$G21=""),"REVISAR",IF(OR(LEN($F21)&lt;&gt;11,LEN($G21)&lt;&gt;11,MID($F21,3,1)&lt;&gt;":",MID($F21,6,1)&lt;&gt;":",MID($F21,9,1)&lt;&gt;":",MID($G21,3,1)&lt;&gt;":",MID($G21,6,1)&lt;&gt;":",MID($G21,9,1)&lt;&gt;":"),"REVISAR",IF(OR(IFERROR(VALUE(MID($F21,4,2)),99)&gt;59,IFERROR(VALUE(MID($F21,7,2)),99)&gt;59,IFERROR(VALUE(RIGHT($F21,2)),99)&gt;=Resumen!$B$4,IFERROR(VALUE(MID($G21,4,2)),99)&gt;59,IFERROR(VALUE(MID($G21,7,2)),99)&gt;59,IFERROR(VALUE(RIGHT($G21,2)),99)&gt;=Resumen!$B$4),"REVISAR",IF(OR($H21="",$I21="",$I21&lt;=$H21),"REVISAR","CORRECTO")))))</f>
        <v/>
      </c>
    </row>
    <row r="22" ht="36" customHeight="1">
      <c r="A22" s="20" t="n"/>
      <c r="B22" s="20" t="n"/>
      <c r="C22" s="20" t="n"/>
      <c r="D22" s="20" t="n"/>
      <c r="E22" s="21" t="n"/>
      <c r="F22" s="22" t="n"/>
      <c r="G22" s="22" t="n"/>
      <c r="H22" s="23">
        <f>IF(OR($A22="",$F22=""),"",IFERROR((VALUE(LEFT($F22,2))*3600+VALUE(MID($F22,4,2))*60+VALUE(MID($F22,7,2)))*Resumen!$B$4+VALUE(RIGHT($F22,2)),""))</f>
        <v/>
      </c>
      <c r="I22" s="23">
        <f>IF(OR($A22="",$G22=""),"",IFERROR((VALUE(LEFT($G22,2))*3600+VALUE(MID($G22,4,2))*60+VALUE(MID($G22,7,2)))*Resumen!$B$4+VALUE(RIGHT($G22,2)),""))</f>
        <v/>
      </c>
      <c r="J22" s="23">
        <f>IF(OR($H22="",$I22=""),"",IF($I22&lt;=$H22,"",$I22-$H22))</f>
        <v/>
      </c>
      <c r="K22" s="24">
        <f>IF($J22="","",$J22/Resumen!$B$4/86400)</f>
        <v/>
      </c>
      <c r="L22" s="22" t="n"/>
      <c r="M22" s="25" t="n"/>
      <c r="N22" s="25" t="n"/>
      <c r="O22" s="22" t="n"/>
      <c r="P22" s="22" t="n"/>
      <c r="Q22" s="25" t="n"/>
      <c r="R22" s="21" t="n"/>
      <c r="S22" s="20" t="n"/>
      <c r="T22" s="23">
        <f>IF($A22="","",IF(OR($B22="",$F22="",$G22=""),"REVISAR",IF(OR(LEN($F22)&lt;&gt;11,LEN($G22)&lt;&gt;11,MID($F22,3,1)&lt;&gt;":",MID($F22,6,1)&lt;&gt;":",MID($F22,9,1)&lt;&gt;":",MID($G22,3,1)&lt;&gt;":",MID($G22,6,1)&lt;&gt;":",MID($G22,9,1)&lt;&gt;":"),"REVISAR",IF(OR(IFERROR(VALUE(MID($F22,4,2)),99)&gt;59,IFERROR(VALUE(MID($F22,7,2)),99)&gt;59,IFERROR(VALUE(RIGHT($F22,2)),99)&gt;=Resumen!$B$4,IFERROR(VALUE(MID($G22,4,2)),99)&gt;59,IFERROR(VALUE(MID($G22,7,2)),99)&gt;59,IFERROR(VALUE(RIGHT($G22,2)),99)&gt;=Resumen!$B$4),"REVISAR",IF(OR($H22="",$I22="",$I22&lt;=$H22),"REVISAR","CORRECTO")))))</f>
        <v/>
      </c>
    </row>
    <row r="23" ht="36" customHeight="1">
      <c r="A23" s="20" t="n"/>
      <c r="B23" s="20" t="n"/>
      <c r="C23" s="20" t="n"/>
      <c r="D23" s="20" t="n"/>
      <c r="E23" s="21" t="n"/>
      <c r="F23" s="22" t="n"/>
      <c r="G23" s="22" t="n"/>
      <c r="H23" s="23">
        <f>IF(OR($A23="",$F23=""),"",IFERROR((VALUE(LEFT($F23,2))*3600+VALUE(MID($F23,4,2))*60+VALUE(MID($F23,7,2)))*Resumen!$B$4+VALUE(RIGHT($F23,2)),""))</f>
        <v/>
      </c>
      <c r="I23" s="23">
        <f>IF(OR($A23="",$G23=""),"",IFERROR((VALUE(LEFT($G23,2))*3600+VALUE(MID($G23,4,2))*60+VALUE(MID($G23,7,2)))*Resumen!$B$4+VALUE(RIGHT($G23,2)),""))</f>
        <v/>
      </c>
      <c r="J23" s="23">
        <f>IF(OR($H23="",$I23=""),"",IF($I23&lt;=$H23,"",$I23-$H23))</f>
        <v/>
      </c>
      <c r="K23" s="24">
        <f>IF($J23="","",$J23/Resumen!$B$4/86400)</f>
        <v/>
      </c>
      <c r="L23" s="22" t="n"/>
      <c r="M23" s="25" t="n"/>
      <c r="N23" s="25" t="n"/>
      <c r="O23" s="22" t="n"/>
      <c r="P23" s="22" t="n"/>
      <c r="Q23" s="25" t="n"/>
      <c r="R23" s="21" t="n"/>
      <c r="S23" s="20" t="n"/>
      <c r="T23" s="23">
        <f>IF($A23="","",IF(OR($B23="",$F23="",$G23=""),"REVISAR",IF(OR(LEN($F23)&lt;&gt;11,LEN($G23)&lt;&gt;11,MID($F23,3,1)&lt;&gt;":",MID($F23,6,1)&lt;&gt;":",MID($F23,9,1)&lt;&gt;":",MID($G23,3,1)&lt;&gt;":",MID($G23,6,1)&lt;&gt;":",MID($G23,9,1)&lt;&gt;":"),"REVISAR",IF(OR(IFERROR(VALUE(MID($F23,4,2)),99)&gt;59,IFERROR(VALUE(MID($F23,7,2)),99)&gt;59,IFERROR(VALUE(RIGHT($F23,2)),99)&gt;=Resumen!$B$4,IFERROR(VALUE(MID($G23,4,2)),99)&gt;59,IFERROR(VALUE(MID($G23,7,2)),99)&gt;59,IFERROR(VALUE(RIGHT($G23,2)),99)&gt;=Resumen!$B$4),"REVISAR",IF(OR($H23="",$I23="",$I23&lt;=$H23),"REVISAR","CORRECTO")))))</f>
        <v/>
      </c>
    </row>
    <row r="24" ht="36" customHeight="1">
      <c r="A24" s="20" t="n"/>
      <c r="B24" s="20" t="n"/>
      <c r="C24" s="20" t="n"/>
      <c r="D24" s="20" t="n"/>
      <c r="E24" s="21" t="n"/>
      <c r="F24" s="22" t="n"/>
      <c r="G24" s="22" t="n"/>
      <c r="H24" s="23">
        <f>IF(OR($A24="",$F24=""),"",IFERROR((VALUE(LEFT($F24,2))*3600+VALUE(MID($F24,4,2))*60+VALUE(MID($F24,7,2)))*Resumen!$B$4+VALUE(RIGHT($F24,2)),""))</f>
        <v/>
      </c>
      <c r="I24" s="23">
        <f>IF(OR($A24="",$G24=""),"",IFERROR((VALUE(LEFT($G24,2))*3600+VALUE(MID($G24,4,2))*60+VALUE(MID($G24,7,2)))*Resumen!$B$4+VALUE(RIGHT($G24,2)),""))</f>
        <v/>
      </c>
      <c r="J24" s="23">
        <f>IF(OR($H24="",$I24=""),"",IF($I24&lt;=$H24,"",$I24-$H24))</f>
        <v/>
      </c>
      <c r="K24" s="24">
        <f>IF($J24="","",$J24/Resumen!$B$4/86400)</f>
        <v/>
      </c>
      <c r="L24" s="22" t="n"/>
      <c r="M24" s="25" t="n"/>
      <c r="N24" s="25" t="n"/>
      <c r="O24" s="22" t="n"/>
      <c r="P24" s="22" t="n"/>
      <c r="Q24" s="25" t="n"/>
      <c r="R24" s="21" t="n"/>
      <c r="S24" s="20" t="n"/>
      <c r="T24" s="23">
        <f>IF($A24="","",IF(OR($B24="",$F24="",$G24=""),"REVISAR",IF(OR(LEN($F24)&lt;&gt;11,LEN($G24)&lt;&gt;11,MID($F24,3,1)&lt;&gt;":",MID($F24,6,1)&lt;&gt;":",MID($F24,9,1)&lt;&gt;":",MID($G24,3,1)&lt;&gt;":",MID($G24,6,1)&lt;&gt;":",MID($G24,9,1)&lt;&gt;":"),"REVISAR",IF(OR(IFERROR(VALUE(MID($F24,4,2)),99)&gt;59,IFERROR(VALUE(MID($F24,7,2)),99)&gt;59,IFERROR(VALUE(RIGHT($F24,2)),99)&gt;=Resumen!$B$4,IFERROR(VALUE(MID($G24,4,2)),99)&gt;59,IFERROR(VALUE(MID($G24,7,2)),99)&gt;59,IFERROR(VALUE(RIGHT($G24,2)),99)&gt;=Resumen!$B$4),"REVISAR",IF(OR($H24="",$I24="",$I24&lt;=$H24),"REVISAR","CORRECTO")))))</f>
        <v/>
      </c>
    </row>
    <row r="25" ht="36" customHeight="1">
      <c r="A25" s="20" t="n"/>
      <c r="B25" s="20" t="n"/>
      <c r="C25" s="20" t="n"/>
      <c r="D25" s="20" t="n"/>
      <c r="E25" s="21" t="n"/>
      <c r="F25" s="22" t="n"/>
      <c r="G25" s="22" t="n"/>
      <c r="H25" s="23">
        <f>IF(OR($A25="",$F25=""),"",IFERROR((VALUE(LEFT($F25,2))*3600+VALUE(MID($F25,4,2))*60+VALUE(MID($F25,7,2)))*Resumen!$B$4+VALUE(RIGHT($F25,2)),""))</f>
        <v/>
      </c>
      <c r="I25" s="23">
        <f>IF(OR($A25="",$G25=""),"",IFERROR((VALUE(LEFT($G25,2))*3600+VALUE(MID($G25,4,2))*60+VALUE(MID($G25,7,2)))*Resumen!$B$4+VALUE(RIGHT($G25,2)),""))</f>
        <v/>
      </c>
      <c r="J25" s="23">
        <f>IF(OR($H25="",$I25=""),"",IF($I25&lt;=$H25,"",$I25-$H25))</f>
        <v/>
      </c>
      <c r="K25" s="24">
        <f>IF($J25="","",$J25/Resumen!$B$4/86400)</f>
        <v/>
      </c>
      <c r="L25" s="22" t="n"/>
      <c r="M25" s="25" t="n"/>
      <c r="N25" s="25" t="n"/>
      <c r="O25" s="22" t="n"/>
      <c r="P25" s="22" t="n"/>
      <c r="Q25" s="25" t="n"/>
      <c r="R25" s="21" t="n"/>
      <c r="S25" s="20" t="n"/>
      <c r="T25" s="23">
        <f>IF($A25="","",IF(OR($B25="",$F25="",$G25=""),"REVISAR",IF(OR(LEN($F25)&lt;&gt;11,LEN($G25)&lt;&gt;11,MID($F25,3,1)&lt;&gt;":",MID($F25,6,1)&lt;&gt;":",MID($F25,9,1)&lt;&gt;":",MID($G25,3,1)&lt;&gt;":",MID($G25,6,1)&lt;&gt;":",MID($G25,9,1)&lt;&gt;":"),"REVISAR",IF(OR(IFERROR(VALUE(MID($F25,4,2)),99)&gt;59,IFERROR(VALUE(MID($F25,7,2)),99)&gt;59,IFERROR(VALUE(RIGHT($F25,2)),99)&gt;=Resumen!$B$4,IFERROR(VALUE(MID($G25,4,2)),99)&gt;59,IFERROR(VALUE(MID($G25,7,2)),99)&gt;59,IFERROR(VALUE(RIGHT($G25,2)),99)&gt;=Resumen!$B$4),"REVISAR",IF(OR($H25="",$I25="",$I25&lt;=$H25),"REVISAR","CORRECTO")))))</f>
        <v/>
      </c>
    </row>
    <row r="26" ht="36" customHeight="1">
      <c r="A26" s="20" t="n"/>
      <c r="B26" s="20" t="n"/>
      <c r="C26" s="20" t="n"/>
      <c r="D26" s="20" t="n"/>
      <c r="E26" s="21" t="n"/>
      <c r="F26" s="22" t="n"/>
      <c r="G26" s="22" t="n"/>
      <c r="H26" s="23">
        <f>IF(OR($A26="",$F26=""),"",IFERROR((VALUE(LEFT($F26,2))*3600+VALUE(MID($F26,4,2))*60+VALUE(MID($F26,7,2)))*Resumen!$B$4+VALUE(RIGHT($F26,2)),""))</f>
        <v/>
      </c>
      <c r="I26" s="23">
        <f>IF(OR($A26="",$G26=""),"",IFERROR((VALUE(LEFT($G26,2))*3600+VALUE(MID($G26,4,2))*60+VALUE(MID($G26,7,2)))*Resumen!$B$4+VALUE(RIGHT($G26,2)),""))</f>
        <v/>
      </c>
      <c r="J26" s="23">
        <f>IF(OR($H26="",$I26=""),"",IF($I26&lt;=$H26,"",$I26-$H26))</f>
        <v/>
      </c>
      <c r="K26" s="24">
        <f>IF($J26="","",$J26/Resumen!$B$4/86400)</f>
        <v/>
      </c>
      <c r="L26" s="22" t="n"/>
      <c r="M26" s="25" t="n"/>
      <c r="N26" s="25" t="n"/>
      <c r="O26" s="22" t="n"/>
      <c r="P26" s="22" t="n"/>
      <c r="Q26" s="25" t="n"/>
      <c r="R26" s="21" t="n"/>
      <c r="S26" s="20" t="n"/>
      <c r="T26" s="23">
        <f>IF($A26="","",IF(OR($B26="",$F26="",$G26=""),"REVISAR",IF(OR(LEN($F26)&lt;&gt;11,LEN($G26)&lt;&gt;11,MID($F26,3,1)&lt;&gt;":",MID($F26,6,1)&lt;&gt;":",MID($F26,9,1)&lt;&gt;":",MID($G26,3,1)&lt;&gt;":",MID($G26,6,1)&lt;&gt;":",MID($G26,9,1)&lt;&gt;":"),"REVISAR",IF(OR(IFERROR(VALUE(MID($F26,4,2)),99)&gt;59,IFERROR(VALUE(MID($F26,7,2)),99)&gt;59,IFERROR(VALUE(RIGHT($F26,2)),99)&gt;=Resumen!$B$4,IFERROR(VALUE(MID($G26,4,2)),99)&gt;59,IFERROR(VALUE(MID($G26,7,2)),99)&gt;59,IFERROR(VALUE(RIGHT($G26,2)),99)&gt;=Resumen!$B$4),"REVISAR",IF(OR($H26="",$I26="",$I26&lt;=$H26),"REVISAR","CORRECTO")))))</f>
        <v/>
      </c>
    </row>
    <row r="27" ht="36" customHeight="1">
      <c r="A27" s="20" t="n"/>
      <c r="B27" s="20" t="n"/>
      <c r="C27" s="20" t="n"/>
      <c r="D27" s="20" t="n"/>
      <c r="E27" s="21" t="n"/>
      <c r="F27" s="22" t="n"/>
      <c r="G27" s="22" t="n"/>
      <c r="H27" s="23">
        <f>IF(OR($A27="",$F27=""),"",IFERROR((VALUE(LEFT($F27,2))*3600+VALUE(MID($F27,4,2))*60+VALUE(MID($F27,7,2)))*Resumen!$B$4+VALUE(RIGHT($F27,2)),""))</f>
        <v/>
      </c>
      <c r="I27" s="23">
        <f>IF(OR($A27="",$G27=""),"",IFERROR((VALUE(LEFT($G27,2))*3600+VALUE(MID($G27,4,2))*60+VALUE(MID($G27,7,2)))*Resumen!$B$4+VALUE(RIGHT($G27,2)),""))</f>
        <v/>
      </c>
      <c r="J27" s="23">
        <f>IF(OR($H27="",$I27=""),"",IF($I27&lt;=$H27,"",$I27-$H27))</f>
        <v/>
      </c>
      <c r="K27" s="24">
        <f>IF($J27="","",$J27/Resumen!$B$4/86400)</f>
        <v/>
      </c>
      <c r="L27" s="22" t="n"/>
      <c r="M27" s="25" t="n"/>
      <c r="N27" s="25" t="n"/>
      <c r="O27" s="22" t="n"/>
      <c r="P27" s="22" t="n"/>
      <c r="Q27" s="25" t="n"/>
      <c r="R27" s="21" t="n"/>
      <c r="S27" s="20" t="n"/>
      <c r="T27" s="23">
        <f>IF($A27="","",IF(OR($B27="",$F27="",$G27=""),"REVISAR",IF(OR(LEN($F27)&lt;&gt;11,LEN($G27)&lt;&gt;11,MID($F27,3,1)&lt;&gt;":",MID($F27,6,1)&lt;&gt;":",MID($F27,9,1)&lt;&gt;":",MID($G27,3,1)&lt;&gt;":",MID($G27,6,1)&lt;&gt;":",MID($G27,9,1)&lt;&gt;":"),"REVISAR",IF(OR(IFERROR(VALUE(MID($F27,4,2)),99)&gt;59,IFERROR(VALUE(MID($F27,7,2)),99)&gt;59,IFERROR(VALUE(RIGHT($F27,2)),99)&gt;=Resumen!$B$4,IFERROR(VALUE(MID($G27,4,2)),99)&gt;59,IFERROR(VALUE(MID($G27,7,2)),99)&gt;59,IFERROR(VALUE(RIGHT($G27,2)),99)&gt;=Resumen!$B$4),"REVISAR",IF(OR($H27="",$I27="",$I27&lt;=$H27),"REVISAR","CORRECTO")))))</f>
        <v/>
      </c>
    </row>
    <row r="28" ht="36" customHeight="1">
      <c r="A28" s="20" t="n"/>
      <c r="B28" s="20" t="n"/>
      <c r="C28" s="20" t="n"/>
      <c r="D28" s="20" t="n"/>
      <c r="E28" s="21" t="n"/>
      <c r="F28" s="22" t="n"/>
      <c r="G28" s="22" t="n"/>
      <c r="H28" s="23">
        <f>IF(OR($A28="",$F28=""),"",IFERROR((VALUE(LEFT($F28,2))*3600+VALUE(MID($F28,4,2))*60+VALUE(MID($F28,7,2)))*Resumen!$B$4+VALUE(RIGHT($F28,2)),""))</f>
        <v/>
      </c>
      <c r="I28" s="23">
        <f>IF(OR($A28="",$G28=""),"",IFERROR((VALUE(LEFT($G28,2))*3600+VALUE(MID($G28,4,2))*60+VALUE(MID($G28,7,2)))*Resumen!$B$4+VALUE(RIGHT($G28,2)),""))</f>
        <v/>
      </c>
      <c r="J28" s="23">
        <f>IF(OR($H28="",$I28=""),"",IF($I28&lt;=$H28,"",$I28-$H28))</f>
        <v/>
      </c>
      <c r="K28" s="24">
        <f>IF($J28="","",$J28/Resumen!$B$4/86400)</f>
        <v/>
      </c>
      <c r="L28" s="22" t="n"/>
      <c r="M28" s="25" t="n"/>
      <c r="N28" s="25" t="n"/>
      <c r="O28" s="22" t="n"/>
      <c r="P28" s="22" t="n"/>
      <c r="Q28" s="25" t="n"/>
      <c r="R28" s="21" t="n"/>
      <c r="S28" s="20" t="n"/>
      <c r="T28" s="23">
        <f>IF($A28="","",IF(OR($B28="",$F28="",$G28=""),"REVISAR",IF(OR(LEN($F28)&lt;&gt;11,LEN($G28)&lt;&gt;11,MID($F28,3,1)&lt;&gt;":",MID($F28,6,1)&lt;&gt;":",MID($F28,9,1)&lt;&gt;":",MID($G28,3,1)&lt;&gt;":",MID($G28,6,1)&lt;&gt;":",MID($G28,9,1)&lt;&gt;":"),"REVISAR",IF(OR(IFERROR(VALUE(MID($F28,4,2)),99)&gt;59,IFERROR(VALUE(MID($F28,7,2)),99)&gt;59,IFERROR(VALUE(RIGHT($F28,2)),99)&gt;=Resumen!$B$4,IFERROR(VALUE(MID($G28,4,2)),99)&gt;59,IFERROR(VALUE(MID($G28,7,2)),99)&gt;59,IFERROR(VALUE(RIGHT($G28,2)),99)&gt;=Resumen!$B$4),"REVISAR",IF(OR($H28="",$I28="",$I28&lt;=$H28),"REVISAR","CORRECTO")))))</f>
        <v/>
      </c>
    </row>
    <row r="29" ht="36" customHeight="1">
      <c r="A29" s="20" t="n"/>
      <c r="B29" s="20" t="n"/>
      <c r="C29" s="20" t="n"/>
      <c r="D29" s="20" t="n"/>
      <c r="E29" s="21" t="n"/>
      <c r="F29" s="22" t="n"/>
      <c r="G29" s="22" t="n"/>
      <c r="H29" s="23">
        <f>IF(OR($A29="",$F29=""),"",IFERROR((VALUE(LEFT($F29,2))*3600+VALUE(MID($F29,4,2))*60+VALUE(MID($F29,7,2)))*Resumen!$B$4+VALUE(RIGHT($F29,2)),""))</f>
        <v/>
      </c>
      <c r="I29" s="23">
        <f>IF(OR($A29="",$G29=""),"",IFERROR((VALUE(LEFT($G29,2))*3600+VALUE(MID($G29,4,2))*60+VALUE(MID($G29,7,2)))*Resumen!$B$4+VALUE(RIGHT($G29,2)),""))</f>
        <v/>
      </c>
      <c r="J29" s="23">
        <f>IF(OR($H29="",$I29=""),"",IF($I29&lt;=$H29,"",$I29-$H29))</f>
        <v/>
      </c>
      <c r="K29" s="24">
        <f>IF($J29="","",$J29/Resumen!$B$4/86400)</f>
        <v/>
      </c>
      <c r="L29" s="22" t="n"/>
      <c r="M29" s="25" t="n"/>
      <c r="N29" s="25" t="n"/>
      <c r="O29" s="22" t="n"/>
      <c r="P29" s="22" t="n"/>
      <c r="Q29" s="25" t="n"/>
      <c r="R29" s="21" t="n"/>
      <c r="S29" s="20" t="n"/>
      <c r="T29" s="23">
        <f>IF($A29="","",IF(OR($B29="",$F29="",$G29=""),"REVISAR",IF(OR(LEN($F29)&lt;&gt;11,LEN($G29)&lt;&gt;11,MID($F29,3,1)&lt;&gt;":",MID($F29,6,1)&lt;&gt;":",MID($F29,9,1)&lt;&gt;":",MID($G29,3,1)&lt;&gt;":",MID($G29,6,1)&lt;&gt;":",MID($G29,9,1)&lt;&gt;":"),"REVISAR",IF(OR(IFERROR(VALUE(MID($F29,4,2)),99)&gt;59,IFERROR(VALUE(MID($F29,7,2)),99)&gt;59,IFERROR(VALUE(RIGHT($F29,2)),99)&gt;=Resumen!$B$4,IFERROR(VALUE(MID($G29,4,2)),99)&gt;59,IFERROR(VALUE(MID($G29,7,2)),99)&gt;59,IFERROR(VALUE(RIGHT($G29,2)),99)&gt;=Resumen!$B$4),"REVISAR",IF(OR($H29="",$I29="",$I29&lt;=$H29),"REVISAR","CORRECTO")))))</f>
        <v/>
      </c>
    </row>
    <row r="30" ht="36" customHeight="1">
      <c r="A30" s="20" t="n"/>
      <c r="B30" s="20" t="n"/>
      <c r="C30" s="20" t="n"/>
      <c r="D30" s="20" t="n"/>
      <c r="E30" s="21" t="n"/>
      <c r="F30" s="22" t="n"/>
      <c r="G30" s="22" t="n"/>
      <c r="H30" s="23">
        <f>IF(OR($A30="",$F30=""),"",IFERROR((VALUE(LEFT($F30,2))*3600+VALUE(MID($F30,4,2))*60+VALUE(MID($F30,7,2)))*Resumen!$B$4+VALUE(RIGHT($F30,2)),""))</f>
        <v/>
      </c>
      <c r="I30" s="23">
        <f>IF(OR($A30="",$G30=""),"",IFERROR((VALUE(LEFT($G30,2))*3600+VALUE(MID($G30,4,2))*60+VALUE(MID($G30,7,2)))*Resumen!$B$4+VALUE(RIGHT($G30,2)),""))</f>
        <v/>
      </c>
      <c r="J30" s="23">
        <f>IF(OR($H30="",$I30=""),"",IF($I30&lt;=$H30,"",$I30-$H30))</f>
        <v/>
      </c>
      <c r="K30" s="24">
        <f>IF($J30="","",$J30/Resumen!$B$4/86400)</f>
        <v/>
      </c>
      <c r="L30" s="22" t="n"/>
      <c r="M30" s="25" t="n"/>
      <c r="N30" s="25" t="n"/>
      <c r="O30" s="22" t="n"/>
      <c r="P30" s="22" t="n"/>
      <c r="Q30" s="25" t="n"/>
      <c r="R30" s="21" t="n"/>
      <c r="S30" s="20" t="n"/>
      <c r="T30" s="23">
        <f>IF($A30="","",IF(OR($B30="",$F30="",$G30=""),"REVISAR",IF(OR(LEN($F30)&lt;&gt;11,LEN($G30)&lt;&gt;11,MID($F30,3,1)&lt;&gt;":",MID($F30,6,1)&lt;&gt;":",MID($F30,9,1)&lt;&gt;":",MID($G30,3,1)&lt;&gt;":",MID($G30,6,1)&lt;&gt;":",MID($G30,9,1)&lt;&gt;":"),"REVISAR",IF(OR(IFERROR(VALUE(MID($F30,4,2)),99)&gt;59,IFERROR(VALUE(MID($F30,7,2)),99)&gt;59,IFERROR(VALUE(RIGHT($F30,2)),99)&gt;=Resumen!$B$4,IFERROR(VALUE(MID($G30,4,2)),99)&gt;59,IFERROR(VALUE(MID($G30,7,2)),99)&gt;59,IFERROR(VALUE(RIGHT($G30,2)),99)&gt;=Resumen!$B$4),"REVISAR",IF(OR($H30="",$I30="",$I30&lt;=$H30),"REVISAR","CORRECTO")))))</f>
        <v/>
      </c>
    </row>
    <row r="31" ht="36" customHeight="1">
      <c r="A31" s="20" t="n"/>
      <c r="B31" s="20" t="n"/>
      <c r="C31" s="20" t="n"/>
      <c r="D31" s="20" t="n"/>
      <c r="E31" s="21" t="n"/>
      <c r="F31" s="22" t="n"/>
      <c r="G31" s="22" t="n"/>
      <c r="H31" s="23">
        <f>IF(OR($A31="",$F31=""),"",IFERROR((VALUE(LEFT($F31,2))*3600+VALUE(MID($F31,4,2))*60+VALUE(MID($F31,7,2)))*Resumen!$B$4+VALUE(RIGHT($F31,2)),""))</f>
        <v/>
      </c>
      <c r="I31" s="23">
        <f>IF(OR($A31="",$G31=""),"",IFERROR((VALUE(LEFT($G31,2))*3600+VALUE(MID($G31,4,2))*60+VALUE(MID($G31,7,2)))*Resumen!$B$4+VALUE(RIGHT($G31,2)),""))</f>
        <v/>
      </c>
      <c r="J31" s="23">
        <f>IF(OR($H31="",$I31=""),"",IF($I31&lt;=$H31,"",$I31-$H31))</f>
        <v/>
      </c>
      <c r="K31" s="24">
        <f>IF($J31="","",$J31/Resumen!$B$4/86400)</f>
        <v/>
      </c>
      <c r="L31" s="22" t="n"/>
      <c r="M31" s="25" t="n"/>
      <c r="N31" s="25" t="n"/>
      <c r="O31" s="22" t="n"/>
      <c r="P31" s="22" t="n"/>
      <c r="Q31" s="25" t="n"/>
      <c r="R31" s="21" t="n"/>
      <c r="S31" s="20" t="n"/>
      <c r="T31" s="23">
        <f>IF($A31="","",IF(OR($B31="",$F31="",$G31=""),"REVISAR",IF(OR(LEN($F31)&lt;&gt;11,LEN($G31)&lt;&gt;11,MID($F31,3,1)&lt;&gt;":",MID($F31,6,1)&lt;&gt;":",MID($F31,9,1)&lt;&gt;":",MID($G31,3,1)&lt;&gt;":",MID($G31,6,1)&lt;&gt;":",MID($G31,9,1)&lt;&gt;":"),"REVISAR",IF(OR(IFERROR(VALUE(MID($F31,4,2)),99)&gt;59,IFERROR(VALUE(MID($F31,7,2)),99)&gt;59,IFERROR(VALUE(RIGHT($F31,2)),99)&gt;=Resumen!$B$4,IFERROR(VALUE(MID($G31,4,2)),99)&gt;59,IFERROR(VALUE(MID($G31,7,2)),99)&gt;59,IFERROR(VALUE(RIGHT($G31,2)),99)&gt;=Resumen!$B$4),"REVISAR",IF(OR($H31="",$I31="",$I31&lt;=$H31),"REVISAR","CORRECTO")))))</f>
        <v/>
      </c>
    </row>
    <row r="32" ht="36" customHeight="1">
      <c r="A32" s="20" t="n"/>
      <c r="B32" s="20" t="n"/>
      <c r="C32" s="20" t="n"/>
      <c r="D32" s="20" t="n"/>
      <c r="E32" s="21" t="n"/>
      <c r="F32" s="22" t="n"/>
      <c r="G32" s="22" t="n"/>
      <c r="H32" s="23">
        <f>IF(OR($A32="",$F32=""),"",IFERROR((VALUE(LEFT($F32,2))*3600+VALUE(MID($F32,4,2))*60+VALUE(MID($F32,7,2)))*Resumen!$B$4+VALUE(RIGHT($F32,2)),""))</f>
        <v/>
      </c>
      <c r="I32" s="23">
        <f>IF(OR($A32="",$G32=""),"",IFERROR((VALUE(LEFT($G32,2))*3600+VALUE(MID($G32,4,2))*60+VALUE(MID($G32,7,2)))*Resumen!$B$4+VALUE(RIGHT($G32,2)),""))</f>
        <v/>
      </c>
      <c r="J32" s="23">
        <f>IF(OR($H32="",$I32=""),"",IF($I32&lt;=$H32,"",$I32-$H32))</f>
        <v/>
      </c>
      <c r="K32" s="24">
        <f>IF($J32="","",$J32/Resumen!$B$4/86400)</f>
        <v/>
      </c>
      <c r="L32" s="22" t="n"/>
      <c r="M32" s="25" t="n"/>
      <c r="N32" s="25" t="n"/>
      <c r="O32" s="22" t="n"/>
      <c r="P32" s="22" t="n"/>
      <c r="Q32" s="25" t="n"/>
      <c r="R32" s="21" t="n"/>
      <c r="S32" s="20" t="n"/>
      <c r="T32" s="23">
        <f>IF($A32="","",IF(OR($B32="",$F32="",$G32=""),"REVISAR",IF(OR(LEN($F32)&lt;&gt;11,LEN($G32)&lt;&gt;11,MID($F32,3,1)&lt;&gt;":",MID($F32,6,1)&lt;&gt;":",MID($F32,9,1)&lt;&gt;":",MID($G32,3,1)&lt;&gt;":",MID($G32,6,1)&lt;&gt;":",MID($G32,9,1)&lt;&gt;":"),"REVISAR",IF(OR(IFERROR(VALUE(MID($F32,4,2)),99)&gt;59,IFERROR(VALUE(MID($F32,7,2)),99)&gt;59,IFERROR(VALUE(RIGHT($F32,2)),99)&gt;=Resumen!$B$4,IFERROR(VALUE(MID($G32,4,2)),99)&gt;59,IFERROR(VALUE(MID($G32,7,2)),99)&gt;59,IFERROR(VALUE(RIGHT($G32,2)),99)&gt;=Resumen!$B$4),"REVISAR",IF(OR($H32="",$I32="",$I32&lt;=$H32),"REVISAR","CORRECTO")))))</f>
        <v/>
      </c>
    </row>
    <row r="33" ht="36" customHeight="1">
      <c r="A33" s="20" t="n"/>
      <c r="B33" s="20" t="n"/>
      <c r="C33" s="20" t="n"/>
      <c r="D33" s="20" t="n"/>
      <c r="E33" s="21" t="n"/>
      <c r="F33" s="22" t="n"/>
      <c r="G33" s="22" t="n"/>
      <c r="H33" s="23">
        <f>IF(OR($A33="",$F33=""),"",IFERROR((VALUE(LEFT($F33,2))*3600+VALUE(MID($F33,4,2))*60+VALUE(MID($F33,7,2)))*Resumen!$B$4+VALUE(RIGHT($F33,2)),""))</f>
        <v/>
      </c>
      <c r="I33" s="23">
        <f>IF(OR($A33="",$G33=""),"",IFERROR((VALUE(LEFT($G33,2))*3600+VALUE(MID($G33,4,2))*60+VALUE(MID($G33,7,2)))*Resumen!$B$4+VALUE(RIGHT($G33,2)),""))</f>
        <v/>
      </c>
      <c r="J33" s="23">
        <f>IF(OR($H33="",$I33=""),"",IF($I33&lt;=$H33,"",$I33-$H33))</f>
        <v/>
      </c>
      <c r="K33" s="24">
        <f>IF($J33="","",$J33/Resumen!$B$4/86400)</f>
        <v/>
      </c>
      <c r="L33" s="22" t="n"/>
      <c r="M33" s="25" t="n"/>
      <c r="N33" s="25" t="n"/>
      <c r="O33" s="22" t="n"/>
      <c r="P33" s="22" t="n"/>
      <c r="Q33" s="25" t="n"/>
      <c r="R33" s="21" t="n"/>
      <c r="S33" s="20" t="n"/>
      <c r="T33" s="23">
        <f>IF($A33="","",IF(OR($B33="",$F33="",$G33=""),"REVISAR",IF(OR(LEN($F33)&lt;&gt;11,LEN($G33)&lt;&gt;11,MID($F33,3,1)&lt;&gt;":",MID($F33,6,1)&lt;&gt;":",MID($F33,9,1)&lt;&gt;":",MID($G33,3,1)&lt;&gt;":",MID($G33,6,1)&lt;&gt;":",MID($G33,9,1)&lt;&gt;":"),"REVISAR",IF(OR(IFERROR(VALUE(MID($F33,4,2)),99)&gt;59,IFERROR(VALUE(MID($F33,7,2)),99)&gt;59,IFERROR(VALUE(RIGHT($F33,2)),99)&gt;=Resumen!$B$4,IFERROR(VALUE(MID($G33,4,2)),99)&gt;59,IFERROR(VALUE(MID($G33,7,2)),99)&gt;59,IFERROR(VALUE(RIGHT($G33,2)),99)&gt;=Resumen!$B$4),"REVISAR",IF(OR($H33="",$I33="",$I33&lt;=$H33),"REVISAR","CORRECTO")))))</f>
        <v/>
      </c>
    </row>
    <row r="34" ht="36" customHeight="1">
      <c r="A34" s="20" t="n"/>
      <c r="B34" s="20" t="n"/>
      <c r="C34" s="20" t="n"/>
      <c r="D34" s="20" t="n"/>
      <c r="E34" s="21" t="n"/>
      <c r="F34" s="22" t="n"/>
      <c r="G34" s="22" t="n"/>
      <c r="H34" s="23">
        <f>IF(OR($A34="",$F34=""),"",IFERROR((VALUE(LEFT($F34,2))*3600+VALUE(MID($F34,4,2))*60+VALUE(MID($F34,7,2)))*Resumen!$B$4+VALUE(RIGHT($F34,2)),""))</f>
        <v/>
      </c>
      <c r="I34" s="23">
        <f>IF(OR($A34="",$G34=""),"",IFERROR((VALUE(LEFT($G34,2))*3600+VALUE(MID($G34,4,2))*60+VALUE(MID($G34,7,2)))*Resumen!$B$4+VALUE(RIGHT($G34,2)),""))</f>
        <v/>
      </c>
      <c r="J34" s="23">
        <f>IF(OR($H34="",$I34=""),"",IF($I34&lt;=$H34,"",$I34-$H34))</f>
        <v/>
      </c>
      <c r="K34" s="24">
        <f>IF($J34="","",$J34/Resumen!$B$4/86400)</f>
        <v/>
      </c>
      <c r="L34" s="22" t="n"/>
      <c r="M34" s="25" t="n"/>
      <c r="N34" s="25" t="n"/>
      <c r="O34" s="22" t="n"/>
      <c r="P34" s="22" t="n"/>
      <c r="Q34" s="25" t="n"/>
      <c r="R34" s="21" t="n"/>
      <c r="S34" s="20" t="n"/>
      <c r="T34" s="23">
        <f>IF($A34="","",IF(OR($B34="",$F34="",$G34=""),"REVISAR",IF(OR(LEN($F34)&lt;&gt;11,LEN($G34)&lt;&gt;11,MID($F34,3,1)&lt;&gt;":",MID($F34,6,1)&lt;&gt;":",MID($F34,9,1)&lt;&gt;":",MID($G34,3,1)&lt;&gt;":",MID($G34,6,1)&lt;&gt;":",MID($G34,9,1)&lt;&gt;":"),"REVISAR",IF(OR(IFERROR(VALUE(MID($F34,4,2)),99)&gt;59,IFERROR(VALUE(MID($F34,7,2)),99)&gt;59,IFERROR(VALUE(RIGHT($F34,2)),99)&gt;=Resumen!$B$4,IFERROR(VALUE(MID($G34,4,2)),99)&gt;59,IFERROR(VALUE(MID($G34,7,2)),99)&gt;59,IFERROR(VALUE(RIGHT($G34,2)),99)&gt;=Resumen!$B$4),"REVISAR",IF(OR($H34="",$I34="",$I34&lt;=$H34),"REVISAR","CORRECTO")))))</f>
        <v/>
      </c>
    </row>
    <row r="35" ht="36" customHeight="1">
      <c r="A35" s="20" t="n"/>
      <c r="B35" s="20" t="n"/>
      <c r="C35" s="20" t="n"/>
      <c r="D35" s="20" t="n"/>
      <c r="E35" s="21" t="n"/>
      <c r="F35" s="22" t="n"/>
      <c r="G35" s="22" t="n"/>
      <c r="H35" s="23">
        <f>IF(OR($A35="",$F35=""),"",IFERROR((VALUE(LEFT($F35,2))*3600+VALUE(MID($F35,4,2))*60+VALUE(MID($F35,7,2)))*Resumen!$B$4+VALUE(RIGHT($F35,2)),""))</f>
        <v/>
      </c>
      <c r="I35" s="23">
        <f>IF(OR($A35="",$G35=""),"",IFERROR((VALUE(LEFT($G35,2))*3600+VALUE(MID($G35,4,2))*60+VALUE(MID($G35,7,2)))*Resumen!$B$4+VALUE(RIGHT($G35,2)),""))</f>
        <v/>
      </c>
      <c r="J35" s="23">
        <f>IF(OR($H35="",$I35=""),"",IF($I35&lt;=$H35,"",$I35-$H35))</f>
        <v/>
      </c>
      <c r="K35" s="24">
        <f>IF($J35="","",$J35/Resumen!$B$4/86400)</f>
        <v/>
      </c>
      <c r="L35" s="22" t="n"/>
      <c r="M35" s="25" t="n"/>
      <c r="N35" s="25" t="n"/>
      <c r="O35" s="22" t="n"/>
      <c r="P35" s="22" t="n"/>
      <c r="Q35" s="25" t="n"/>
      <c r="R35" s="21" t="n"/>
      <c r="S35" s="20" t="n"/>
      <c r="T35" s="23">
        <f>IF($A35="","",IF(OR($B35="",$F35="",$G35=""),"REVISAR",IF(OR(LEN($F35)&lt;&gt;11,LEN($G35)&lt;&gt;11,MID($F35,3,1)&lt;&gt;":",MID($F35,6,1)&lt;&gt;":",MID($F35,9,1)&lt;&gt;":",MID($G35,3,1)&lt;&gt;":",MID($G35,6,1)&lt;&gt;":",MID($G35,9,1)&lt;&gt;":"),"REVISAR",IF(OR(IFERROR(VALUE(MID($F35,4,2)),99)&gt;59,IFERROR(VALUE(MID($F35,7,2)),99)&gt;59,IFERROR(VALUE(RIGHT($F35,2)),99)&gt;=Resumen!$B$4,IFERROR(VALUE(MID($G35,4,2)),99)&gt;59,IFERROR(VALUE(MID($G35,7,2)),99)&gt;59,IFERROR(VALUE(RIGHT($G35,2)),99)&gt;=Resumen!$B$4),"REVISAR",IF(OR($H35="",$I35="",$I35&lt;=$H35),"REVISAR","CORRECTO")))))</f>
        <v/>
      </c>
    </row>
    <row r="36" ht="36" customHeight="1">
      <c r="A36" s="20" t="n"/>
      <c r="B36" s="20" t="n"/>
      <c r="C36" s="20" t="n"/>
      <c r="D36" s="20" t="n"/>
      <c r="E36" s="21" t="n"/>
      <c r="F36" s="22" t="n"/>
      <c r="G36" s="22" t="n"/>
      <c r="H36" s="23">
        <f>IF(OR($A36="",$F36=""),"",IFERROR((VALUE(LEFT($F36,2))*3600+VALUE(MID($F36,4,2))*60+VALUE(MID($F36,7,2)))*Resumen!$B$4+VALUE(RIGHT($F36,2)),""))</f>
        <v/>
      </c>
      <c r="I36" s="23">
        <f>IF(OR($A36="",$G36=""),"",IFERROR((VALUE(LEFT($G36,2))*3600+VALUE(MID($G36,4,2))*60+VALUE(MID($G36,7,2)))*Resumen!$B$4+VALUE(RIGHT($G36,2)),""))</f>
        <v/>
      </c>
      <c r="J36" s="23">
        <f>IF(OR($H36="",$I36=""),"",IF($I36&lt;=$H36,"",$I36-$H36))</f>
        <v/>
      </c>
      <c r="K36" s="24">
        <f>IF($J36="","",$J36/Resumen!$B$4/86400)</f>
        <v/>
      </c>
      <c r="L36" s="22" t="n"/>
      <c r="M36" s="25" t="n"/>
      <c r="N36" s="25" t="n"/>
      <c r="O36" s="22" t="n"/>
      <c r="P36" s="22" t="n"/>
      <c r="Q36" s="25" t="n"/>
      <c r="R36" s="21" t="n"/>
      <c r="S36" s="20" t="n"/>
      <c r="T36" s="23">
        <f>IF($A36="","",IF(OR($B36="",$F36="",$G36=""),"REVISAR",IF(OR(LEN($F36)&lt;&gt;11,LEN($G36)&lt;&gt;11,MID($F36,3,1)&lt;&gt;":",MID($F36,6,1)&lt;&gt;":",MID($F36,9,1)&lt;&gt;":",MID($G36,3,1)&lt;&gt;":",MID($G36,6,1)&lt;&gt;":",MID($G36,9,1)&lt;&gt;":"),"REVISAR",IF(OR(IFERROR(VALUE(MID($F36,4,2)),99)&gt;59,IFERROR(VALUE(MID($F36,7,2)),99)&gt;59,IFERROR(VALUE(RIGHT($F36,2)),99)&gt;=Resumen!$B$4,IFERROR(VALUE(MID($G36,4,2)),99)&gt;59,IFERROR(VALUE(MID($G36,7,2)),99)&gt;59,IFERROR(VALUE(RIGHT($G36,2)),99)&gt;=Resumen!$B$4),"REVISAR",IF(OR($H36="",$I36="",$I36&lt;=$H36),"REVISAR","CORRECTO")))))</f>
        <v/>
      </c>
    </row>
    <row r="37" ht="36" customHeight="1">
      <c r="A37" s="20" t="n"/>
      <c r="B37" s="20" t="n"/>
      <c r="C37" s="20" t="n"/>
      <c r="D37" s="20" t="n"/>
      <c r="E37" s="21" t="n"/>
      <c r="F37" s="22" t="n"/>
      <c r="G37" s="22" t="n"/>
      <c r="H37" s="23">
        <f>IF(OR($A37="",$F37=""),"",IFERROR((VALUE(LEFT($F37,2))*3600+VALUE(MID($F37,4,2))*60+VALUE(MID($F37,7,2)))*Resumen!$B$4+VALUE(RIGHT($F37,2)),""))</f>
        <v/>
      </c>
      <c r="I37" s="23">
        <f>IF(OR($A37="",$G37=""),"",IFERROR((VALUE(LEFT($G37,2))*3600+VALUE(MID($G37,4,2))*60+VALUE(MID($G37,7,2)))*Resumen!$B$4+VALUE(RIGHT($G37,2)),""))</f>
        <v/>
      </c>
      <c r="J37" s="23">
        <f>IF(OR($H37="",$I37=""),"",IF($I37&lt;=$H37,"",$I37-$H37))</f>
        <v/>
      </c>
      <c r="K37" s="24">
        <f>IF($J37="","",$J37/Resumen!$B$4/86400)</f>
        <v/>
      </c>
      <c r="L37" s="22" t="n"/>
      <c r="M37" s="25" t="n"/>
      <c r="N37" s="25" t="n"/>
      <c r="O37" s="22" t="n"/>
      <c r="P37" s="22" t="n"/>
      <c r="Q37" s="25" t="n"/>
      <c r="R37" s="21" t="n"/>
      <c r="S37" s="20" t="n"/>
      <c r="T37" s="23">
        <f>IF($A37="","",IF(OR($B37="",$F37="",$G37=""),"REVISAR",IF(OR(LEN($F37)&lt;&gt;11,LEN($G37)&lt;&gt;11,MID($F37,3,1)&lt;&gt;":",MID($F37,6,1)&lt;&gt;":",MID($F37,9,1)&lt;&gt;":",MID($G37,3,1)&lt;&gt;":",MID($G37,6,1)&lt;&gt;":",MID($G37,9,1)&lt;&gt;":"),"REVISAR",IF(OR(IFERROR(VALUE(MID($F37,4,2)),99)&gt;59,IFERROR(VALUE(MID($F37,7,2)),99)&gt;59,IFERROR(VALUE(RIGHT($F37,2)),99)&gt;=Resumen!$B$4,IFERROR(VALUE(MID($G37,4,2)),99)&gt;59,IFERROR(VALUE(MID($G37,7,2)),99)&gt;59,IFERROR(VALUE(RIGHT($G37,2)),99)&gt;=Resumen!$B$4),"REVISAR",IF(OR($H37="",$I37="",$I37&lt;=$H37),"REVISAR","CORRECTO")))))</f>
        <v/>
      </c>
    </row>
    <row r="38" ht="36" customHeight="1">
      <c r="A38" s="20" t="n"/>
      <c r="B38" s="20" t="n"/>
      <c r="C38" s="20" t="n"/>
      <c r="D38" s="20" t="n"/>
      <c r="E38" s="21" t="n"/>
      <c r="F38" s="22" t="n"/>
      <c r="G38" s="22" t="n"/>
      <c r="H38" s="23">
        <f>IF(OR($A38="",$F38=""),"",IFERROR((VALUE(LEFT($F38,2))*3600+VALUE(MID($F38,4,2))*60+VALUE(MID($F38,7,2)))*Resumen!$B$4+VALUE(RIGHT($F38,2)),""))</f>
        <v/>
      </c>
      <c r="I38" s="23">
        <f>IF(OR($A38="",$G38=""),"",IFERROR((VALUE(LEFT($G38,2))*3600+VALUE(MID($G38,4,2))*60+VALUE(MID($G38,7,2)))*Resumen!$B$4+VALUE(RIGHT($G38,2)),""))</f>
        <v/>
      </c>
      <c r="J38" s="23">
        <f>IF(OR($H38="",$I38=""),"",IF($I38&lt;=$H38,"",$I38-$H38))</f>
        <v/>
      </c>
      <c r="K38" s="24">
        <f>IF($J38="","",$J38/Resumen!$B$4/86400)</f>
        <v/>
      </c>
      <c r="L38" s="22" t="n"/>
      <c r="M38" s="25" t="n"/>
      <c r="N38" s="25" t="n"/>
      <c r="O38" s="22" t="n"/>
      <c r="P38" s="22" t="n"/>
      <c r="Q38" s="25" t="n"/>
      <c r="R38" s="21" t="n"/>
      <c r="S38" s="20" t="n"/>
      <c r="T38" s="23">
        <f>IF($A38="","",IF(OR($B38="",$F38="",$G38=""),"REVISAR",IF(OR(LEN($F38)&lt;&gt;11,LEN($G38)&lt;&gt;11,MID($F38,3,1)&lt;&gt;":",MID($F38,6,1)&lt;&gt;":",MID($F38,9,1)&lt;&gt;":",MID($G38,3,1)&lt;&gt;":",MID($G38,6,1)&lt;&gt;":",MID($G38,9,1)&lt;&gt;":"),"REVISAR",IF(OR(IFERROR(VALUE(MID($F38,4,2)),99)&gt;59,IFERROR(VALUE(MID($F38,7,2)),99)&gt;59,IFERROR(VALUE(RIGHT($F38,2)),99)&gt;=Resumen!$B$4,IFERROR(VALUE(MID($G38,4,2)),99)&gt;59,IFERROR(VALUE(MID($G38,7,2)),99)&gt;59,IFERROR(VALUE(RIGHT($G38,2)),99)&gt;=Resumen!$B$4),"REVISAR",IF(OR($H38="",$I38="",$I38&lt;=$H38),"REVISAR","CORRECTO")))))</f>
        <v/>
      </c>
    </row>
    <row r="39" ht="36" customHeight="1">
      <c r="A39" s="20" t="n"/>
      <c r="B39" s="20" t="n"/>
      <c r="C39" s="20" t="n"/>
      <c r="D39" s="20" t="n"/>
      <c r="E39" s="21" t="n"/>
      <c r="F39" s="22" t="n"/>
      <c r="G39" s="22" t="n"/>
      <c r="H39" s="23">
        <f>IF(OR($A39="",$F39=""),"",IFERROR((VALUE(LEFT($F39,2))*3600+VALUE(MID($F39,4,2))*60+VALUE(MID($F39,7,2)))*Resumen!$B$4+VALUE(RIGHT($F39,2)),""))</f>
        <v/>
      </c>
      <c r="I39" s="23">
        <f>IF(OR($A39="",$G39=""),"",IFERROR((VALUE(LEFT($G39,2))*3600+VALUE(MID($G39,4,2))*60+VALUE(MID($G39,7,2)))*Resumen!$B$4+VALUE(RIGHT($G39,2)),""))</f>
        <v/>
      </c>
      <c r="J39" s="23">
        <f>IF(OR($H39="",$I39=""),"",IF($I39&lt;=$H39,"",$I39-$H39))</f>
        <v/>
      </c>
      <c r="K39" s="24">
        <f>IF($J39="","",$J39/Resumen!$B$4/86400)</f>
        <v/>
      </c>
      <c r="L39" s="22" t="n"/>
      <c r="M39" s="25" t="n"/>
      <c r="N39" s="25" t="n"/>
      <c r="O39" s="22" t="n"/>
      <c r="P39" s="22" t="n"/>
      <c r="Q39" s="25" t="n"/>
      <c r="R39" s="21" t="n"/>
      <c r="S39" s="20" t="n"/>
      <c r="T39" s="23">
        <f>IF($A39="","",IF(OR($B39="",$F39="",$G39=""),"REVISAR",IF(OR(LEN($F39)&lt;&gt;11,LEN($G39)&lt;&gt;11,MID($F39,3,1)&lt;&gt;":",MID($F39,6,1)&lt;&gt;":",MID($F39,9,1)&lt;&gt;":",MID($G39,3,1)&lt;&gt;":",MID($G39,6,1)&lt;&gt;":",MID($G39,9,1)&lt;&gt;":"),"REVISAR",IF(OR(IFERROR(VALUE(MID($F39,4,2)),99)&gt;59,IFERROR(VALUE(MID($F39,7,2)),99)&gt;59,IFERROR(VALUE(RIGHT($F39,2)),99)&gt;=Resumen!$B$4,IFERROR(VALUE(MID($G39,4,2)),99)&gt;59,IFERROR(VALUE(MID($G39,7,2)),99)&gt;59,IFERROR(VALUE(RIGHT($G39,2)),99)&gt;=Resumen!$B$4),"REVISAR",IF(OR($H39="",$I39="",$I39&lt;=$H39),"REVISAR","CORRECTO")))))</f>
        <v/>
      </c>
    </row>
    <row r="40" ht="36" customHeight="1">
      <c r="A40" s="20" t="n"/>
      <c r="B40" s="20" t="n"/>
      <c r="C40" s="20" t="n"/>
      <c r="D40" s="20" t="n"/>
      <c r="E40" s="21" t="n"/>
      <c r="F40" s="22" t="n"/>
      <c r="G40" s="22" t="n"/>
      <c r="H40" s="23">
        <f>IF(OR($A40="",$F40=""),"",IFERROR((VALUE(LEFT($F40,2))*3600+VALUE(MID($F40,4,2))*60+VALUE(MID($F40,7,2)))*Resumen!$B$4+VALUE(RIGHT($F40,2)),""))</f>
        <v/>
      </c>
      <c r="I40" s="23">
        <f>IF(OR($A40="",$G40=""),"",IFERROR((VALUE(LEFT($G40,2))*3600+VALUE(MID($G40,4,2))*60+VALUE(MID($G40,7,2)))*Resumen!$B$4+VALUE(RIGHT($G40,2)),""))</f>
        <v/>
      </c>
      <c r="J40" s="23">
        <f>IF(OR($H40="",$I40=""),"",IF($I40&lt;=$H40,"",$I40-$H40))</f>
        <v/>
      </c>
      <c r="K40" s="24">
        <f>IF($J40="","",$J40/Resumen!$B$4/86400)</f>
        <v/>
      </c>
      <c r="L40" s="22" t="n"/>
      <c r="M40" s="25" t="n"/>
      <c r="N40" s="25" t="n"/>
      <c r="O40" s="22" t="n"/>
      <c r="P40" s="22" t="n"/>
      <c r="Q40" s="25" t="n"/>
      <c r="R40" s="21" t="n"/>
      <c r="S40" s="20" t="n"/>
      <c r="T40" s="23">
        <f>IF($A40="","",IF(OR($B40="",$F40="",$G40=""),"REVISAR",IF(OR(LEN($F40)&lt;&gt;11,LEN($G40)&lt;&gt;11,MID($F40,3,1)&lt;&gt;":",MID($F40,6,1)&lt;&gt;":",MID($F40,9,1)&lt;&gt;":",MID($G40,3,1)&lt;&gt;":",MID($G40,6,1)&lt;&gt;":",MID($G40,9,1)&lt;&gt;":"),"REVISAR",IF(OR(IFERROR(VALUE(MID($F40,4,2)),99)&gt;59,IFERROR(VALUE(MID($F40,7,2)),99)&gt;59,IFERROR(VALUE(RIGHT($F40,2)),99)&gt;=Resumen!$B$4,IFERROR(VALUE(MID($G40,4,2)),99)&gt;59,IFERROR(VALUE(MID($G40,7,2)),99)&gt;59,IFERROR(VALUE(RIGHT($G40,2)),99)&gt;=Resumen!$B$4),"REVISAR",IF(OR($H40="",$I40="",$I40&lt;=$H40),"REVISAR","CORRECTO")))))</f>
        <v/>
      </c>
    </row>
    <row r="41" ht="36" customHeight="1">
      <c r="A41" s="20" t="n"/>
      <c r="B41" s="20" t="n"/>
      <c r="C41" s="20" t="n"/>
      <c r="D41" s="20" t="n"/>
      <c r="E41" s="21" t="n"/>
      <c r="F41" s="22" t="n"/>
      <c r="G41" s="22" t="n"/>
      <c r="H41" s="23">
        <f>IF(OR($A41="",$F41=""),"",IFERROR((VALUE(LEFT($F41,2))*3600+VALUE(MID($F41,4,2))*60+VALUE(MID($F41,7,2)))*Resumen!$B$4+VALUE(RIGHT($F41,2)),""))</f>
        <v/>
      </c>
      <c r="I41" s="23">
        <f>IF(OR($A41="",$G41=""),"",IFERROR((VALUE(LEFT($G41,2))*3600+VALUE(MID($G41,4,2))*60+VALUE(MID($G41,7,2)))*Resumen!$B$4+VALUE(RIGHT($G41,2)),""))</f>
        <v/>
      </c>
      <c r="J41" s="23">
        <f>IF(OR($H41="",$I41=""),"",IF($I41&lt;=$H41,"",$I41-$H41))</f>
        <v/>
      </c>
      <c r="K41" s="24">
        <f>IF($J41="","",$J41/Resumen!$B$4/86400)</f>
        <v/>
      </c>
      <c r="L41" s="22" t="n"/>
      <c r="M41" s="25" t="n"/>
      <c r="N41" s="25" t="n"/>
      <c r="O41" s="22" t="n"/>
      <c r="P41" s="22" t="n"/>
      <c r="Q41" s="25" t="n"/>
      <c r="R41" s="21" t="n"/>
      <c r="S41" s="20" t="n"/>
      <c r="T41" s="23">
        <f>IF($A41="","",IF(OR($B41="",$F41="",$G41=""),"REVISAR",IF(OR(LEN($F41)&lt;&gt;11,LEN($G41)&lt;&gt;11,MID($F41,3,1)&lt;&gt;":",MID($F41,6,1)&lt;&gt;":",MID($F41,9,1)&lt;&gt;":",MID($G41,3,1)&lt;&gt;":",MID($G41,6,1)&lt;&gt;":",MID($G41,9,1)&lt;&gt;":"),"REVISAR",IF(OR(IFERROR(VALUE(MID($F41,4,2)),99)&gt;59,IFERROR(VALUE(MID($F41,7,2)),99)&gt;59,IFERROR(VALUE(RIGHT($F41,2)),99)&gt;=Resumen!$B$4,IFERROR(VALUE(MID($G41,4,2)),99)&gt;59,IFERROR(VALUE(MID($G41,7,2)),99)&gt;59,IFERROR(VALUE(RIGHT($G41,2)),99)&gt;=Resumen!$B$4),"REVISAR",IF(OR($H41="",$I41="",$I41&lt;=$H41),"REVISAR","CORRECTO")))))</f>
        <v/>
      </c>
    </row>
    <row r="42" ht="36" customHeight="1">
      <c r="A42" s="20" t="n"/>
      <c r="B42" s="20" t="n"/>
      <c r="C42" s="20" t="n"/>
      <c r="D42" s="20" t="n"/>
      <c r="E42" s="21" t="n"/>
      <c r="F42" s="22" t="n"/>
      <c r="G42" s="22" t="n"/>
      <c r="H42" s="23">
        <f>IF(OR($A42="",$F42=""),"",IFERROR((VALUE(LEFT($F42,2))*3600+VALUE(MID($F42,4,2))*60+VALUE(MID($F42,7,2)))*Resumen!$B$4+VALUE(RIGHT($F42,2)),""))</f>
        <v/>
      </c>
      <c r="I42" s="23">
        <f>IF(OR($A42="",$G42=""),"",IFERROR((VALUE(LEFT($G42,2))*3600+VALUE(MID($G42,4,2))*60+VALUE(MID($G42,7,2)))*Resumen!$B$4+VALUE(RIGHT($G42,2)),""))</f>
        <v/>
      </c>
      <c r="J42" s="23">
        <f>IF(OR($H42="",$I42=""),"",IF($I42&lt;=$H42,"",$I42-$H42))</f>
        <v/>
      </c>
      <c r="K42" s="24">
        <f>IF($J42="","",$J42/Resumen!$B$4/86400)</f>
        <v/>
      </c>
      <c r="L42" s="22" t="n"/>
      <c r="M42" s="25" t="n"/>
      <c r="N42" s="25" t="n"/>
      <c r="O42" s="22" t="n"/>
      <c r="P42" s="22" t="n"/>
      <c r="Q42" s="25" t="n"/>
      <c r="R42" s="21" t="n"/>
      <c r="S42" s="20" t="n"/>
      <c r="T42" s="23">
        <f>IF($A42="","",IF(OR($B42="",$F42="",$G42=""),"REVISAR",IF(OR(LEN($F42)&lt;&gt;11,LEN($G42)&lt;&gt;11,MID($F42,3,1)&lt;&gt;":",MID($F42,6,1)&lt;&gt;":",MID($F42,9,1)&lt;&gt;":",MID($G42,3,1)&lt;&gt;":",MID($G42,6,1)&lt;&gt;":",MID($G42,9,1)&lt;&gt;":"),"REVISAR",IF(OR(IFERROR(VALUE(MID($F42,4,2)),99)&gt;59,IFERROR(VALUE(MID($F42,7,2)),99)&gt;59,IFERROR(VALUE(RIGHT($F42,2)),99)&gt;=Resumen!$B$4,IFERROR(VALUE(MID($G42,4,2)),99)&gt;59,IFERROR(VALUE(MID($G42,7,2)),99)&gt;59,IFERROR(VALUE(RIGHT($G42,2)),99)&gt;=Resumen!$B$4),"REVISAR",IF(OR($H42="",$I42="",$I42&lt;=$H42),"REVISAR","CORRECTO")))))</f>
        <v/>
      </c>
    </row>
    <row r="43" ht="36" customHeight="1">
      <c r="A43" s="20" t="n"/>
      <c r="B43" s="20" t="n"/>
      <c r="C43" s="20" t="n"/>
      <c r="D43" s="20" t="n"/>
      <c r="E43" s="21" t="n"/>
      <c r="F43" s="22" t="n"/>
      <c r="G43" s="22" t="n"/>
      <c r="H43" s="23">
        <f>IF(OR($A43="",$F43=""),"",IFERROR((VALUE(LEFT($F43,2))*3600+VALUE(MID($F43,4,2))*60+VALUE(MID($F43,7,2)))*Resumen!$B$4+VALUE(RIGHT($F43,2)),""))</f>
        <v/>
      </c>
      <c r="I43" s="23">
        <f>IF(OR($A43="",$G43=""),"",IFERROR((VALUE(LEFT($G43,2))*3600+VALUE(MID($G43,4,2))*60+VALUE(MID($G43,7,2)))*Resumen!$B$4+VALUE(RIGHT($G43,2)),""))</f>
        <v/>
      </c>
      <c r="J43" s="23">
        <f>IF(OR($H43="",$I43=""),"",IF($I43&lt;=$H43,"",$I43-$H43))</f>
        <v/>
      </c>
      <c r="K43" s="24">
        <f>IF($J43="","",$J43/Resumen!$B$4/86400)</f>
        <v/>
      </c>
      <c r="L43" s="22" t="n"/>
      <c r="M43" s="25" t="n"/>
      <c r="N43" s="25" t="n"/>
      <c r="O43" s="22" t="n"/>
      <c r="P43" s="22" t="n"/>
      <c r="Q43" s="25" t="n"/>
      <c r="R43" s="21" t="n"/>
      <c r="S43" s="20" t="n"/>
      <c r="T43" s="23">
        <f>IF($A43="","",IF(OR($B43="",$F43="",$G43=""),"REVISAR",IF(OR(LEN($F43)&lt;&gt;11,LEN($G43)&lt;&gt;11,MID($F43,3,1)&lt;&gt;":",MID($F43,6,1)&lt;&gt;":",MID($F43,9,1)&lt;&gt;":",MID($G43,3,1)&lt;&gt;":",MID($G43,6,1)&lt;&gt;":",MID($G43,9,1)&lt;&gt;":"),"REVISAR",IF(OR(IFERROR(VALUE(MID($F43,4,2)),99)&gt;59,IFERROR(VALUE(MID($F43,7,2)),99)&gt;59,IFERROR(VALUE(RIGHT($F43,2)),99)&gt;=Resumen!$B$4,IFERROR(VALUE(MID($G43,4,2)),99)&gt;59,IFERROR(VALUE(MID($G43,7,2)),99)&gt;59,IFERROR(VALUE(RIGHT($G43,2)),99)&gt;=Resumen!$B$4),"REVISAR",IF(OR($H43="",$I43="",$I43&lt;=$H43),"REVISAR","CORRECTO")))))</f>
        <v/>
      </c>
    </row>
    <row r="44" ht="36" customHeight="1">
      <c r="A44" s="20" t="n"/>
      <c r="B44" s="20" t="n"/>
      <c r="C44" s="20" t="n"/>
      <c r="D44" s="20" t="n"/>
      <c r="E44" s="21" t="n"/>
      <c r="F44" s="22" t="n"/>
      <c r="G44" s="22" t="n"/>
      <c r="H44" s="23">
        <f>IF(OR($A44="",$F44=""),"",IFERROR((VALUE(LEFT($F44,2))*3600+VALUE(MID($F44,4,2))*60+VALUE(MID($F44,7,2)))*Resumen!$B$4+VALUE(RIGHT($F44,2)),""))</f>
        <v/>
      </c>
      <c r="I44" s="23">
        <f>IF(OR($A44="",$G44=""),"",IFERROR((VALUE(LEFT($G44,2))*3600+VALUE(MID($G44,4,2))*60+VALUE(MID($G44,7,2)))*Resumen!$B$4+VALUE(RIGHT($G44,2)),""))</f>
        <v/>
      </c>
      <c r="J44" s="23">
        <f>IF(OR($H44="",$I44=""),"",IF($I44&lt;=$H44,"",$I44-$H44))</f>
        <v/>
      </c>
      <c r="K44" s="24">
        <f>IF($J44="","",$J44/Resumen!$B$4/86400)</f>
        <v/>
      </c>
      <c r="L44" s="22" t="n"/>
      <c r="M44" s="25" t="n"/>
      <c r="N44" s="25" t="n"/>
      <c r="O44" s="22" t="n"/>
      <c r="P44" s="22" t="n"/>
      <c r="Q44" s="25" t="n"/>
      <c r="R44" s="21" t="n"/>
      <c r="S44" s="20" t="n"/>
      <c r="T44" s="23">
        <f>IF($A44="","",IF(OR($B44="",$F44="",$G44=""),"REVISAR",IF(OR(LEN($F44)&lt;&gt;11,LEN($G44)&lt;&gt;11,MID($F44,3,1)&lt;&gt;":",MID($F44,6,1)&lt;&gt;":",MID($F44,9,1)&lt;&gt;":",MID($G44,3,1)&lt;&gt;":",MID($G44,6,1)&lt;&gt;":",MID($G44,9,1)&lt;&gt;":"),"REVISAR",IF(OR(IFERROR(VALUE(MID($F44,4,2)),99)&gt;59,IFERROR(VALUE(MID($F44,7,2)),99)&gt;59,IFERROR(VALUE(RIGHT($F44,2)),99)&gt;=Resumen!$B$4,IFERROR(VALUE(MID($G44,4,2)),99)&gt;59,IFERROR(VALUE(MID($G44,7,2)),99)&gt;59,IFERROR(VALUE(RIGHT($G44,2)),99)&gt;=Resumen!$B$4),"REVISAR",IF(OR($H44="",$I44="",$I44&lt;=$H44),"REVISAR","CORRECTO")))))</f>
        <v/>
      </c>
    </row>
    <row r="45" ht="36" customHeight="1">
      <c r="A45" s="20" t="n"/>
      <c r="B45" s="20" t="n"/>
      <c r="C45" s="20" t="n"/>
      <c r="D45" s="20" t="n"/>
      <c r="E45" s="21" t="n"/>
      <c r="F45" s="22" t="n"/>
      <c r="G45" s="22" t="n"/>
      <c r="H45" s="23">
        <f>IF(OR($A45="",$F45=""),"",IFERROR((VALUE(LEFT($F45,2))*3600+VALUE(MID($F45,4,2))*60+VALUE(MID($F45,7,2)))*Resumen!$B$4+VALUE(RIGHT($F45,2)),""))</f>
        <v/>
      </c>
      <c r="I45" s="23">
        <f>IF(OR($A45="",$G45=""),"",IFERROR((VALUE(LEFT($G45,2))*3600+VALUE(MID($G45,4,2))*60+VALUE(MID($G45,7,2)))*Resumen!$B$4+VALUE(RIGHT($G45,2)),""))</f>
        <v/>
      </c>
      <c r="J45" s="23">
        <f>IF(OR($H45="",$I45=""),"",IF($I45&lt;=$H45,"",$I45-$H45))</f>
        <v/>
      </c>
      <c r="K45" s="24">
        <f>IF($J45="","",$J45/Resumen!$B$4/86400)</f>
        <v/>
      </c>
      <c r="L45" s="22" t="n"/>
      <c r="M45" s="25" t="n"/>
      <c r="N45" s="25" t="n"/>
      <c r="O45" s="22" t="n"/>
      <c r="P45" s="22" t="n"/>
      <c r="Q45" s="25" t="n"/>
      <c r="R45" s="21" t="n"/>
      <c r="S45" s="20" t="n"/>
      <c r="T45" s="23">
        <f>IF($A45="","",IF(OR($B45="",$F45="",$G45=""),"REVISAR",IF(OR(LEN($F45)&lt;&gt;11,LEN($G45)&lt;&gt;11,MID($F45,3,1)&lt;&gt;":",MID($F45,6,1)&lt;&gt;":",MID($F45,9,1)&lt;&gt;":",MID($G45,3,1)&lt;&gt;":",MID($G45,6,1)&lt;&gt;":",MID($G45,9,1)&lt;&gt;":"),"REVISAR",IF(OR(IFERROR(VALUE(MID($F45,4,2)),99)&gt;59,IFERROR(VALUE(MID($F45,7,2)),99)&gt;59,IFERROR(VALUE(RIGHT($F45,2)),99)&gt;=Resumen!$B$4,IFERROR(VALUE(MID($G45,4,2)),99)&gt;59,IFERROR(VALUE(MID($G45,7,2)),99)&gt;59,IFERROR(VALUE(RIGHT($G45,2)),99)&gt;=Resumen!$B$4),"REVISAR",IF(OR($H45="",$I45="",$I45&lt;=$H45),"REVISAR","CORRECTO")))))</f>
        <v/>
      </c>
    </row>
    <row r="46" ht="36" customHeight="1">
      <c r="A46" s="20" t="n"/>
      <c r="B46" s="20" t="n"/>
      <c r="C46" s="20" t="n"/>
      <c r="D46" s="20" t="n"/>
      <c r="E46" s="21" t="n"/>
      <c r="F46" s="22" t="n"/>
      <c r="G46" s="22" t="n"/>
      <c r="H46" s="23">
        <f>IF(OR($A46="",$F46=""),"",IFERROR((VALUE(LEFT($F46,2))*3600+VALUE(MID($F46,4,2))*60+VALUE(MID($F46,7,2)))*Resumen!$B$4+VALUE(RIGHT($F46,2)),""))</f>
        <v/>
      </c>
      <c r="I46" s="23">
        <f>IF(OR($A46="",$G46=""),"",IFERROR((VALUE(LEFT($G46,2))*3600+VALUE(MID($G46,4,2))*60+VALUE(MID($G46,7,2)))*Resumen!$B$4+VALUE(RIGHT($G46,2)),""))</f>
        <v/>
      </c>
      <c r="J46" s="23">
        <f>IF(OR($H46="",$I46=""),"",IF($I46&lt;=$H46,"",$I46-$H46))</f>
        <v/>
      </c>
      <c r="K46" s="24">
        <f>IF($J46="","",$J46/Resumen!$B$4/86400)</f>
        <v/>
      </c>
      <c r="L46" s="22" t="n"/>
      <c r="M46" s="25" t="n"/>
      <c r="N46" s="25" t="n"/>
      <c r="O46" s="22" t="n"/>
      <c r="P46" s="22" t="n"/>
      <c r="Q46" s="25" t="n"/>
      <c r="R46" s="21" t="n"/>
      <c r="S46" s="20" t="n"/>
      <c r="T46" s="23">
        <f>IF($A46="","",IF(OR($B46="",$F46="",$G46=""),"REVISAR",IF(OR(LEN($F46)&lt;&gt;11,LEN($G46)&lt;&gt;11,MID($F46,3,1)&lt;&gt;":",MID($F46,6,1)&lt;&gt;":",MID($F46,9,1)&lt;&gt;":",MID($G46,3,1)&lt;&gt;":",MID($G46,6,1)&lt;&gt;":",MID($G46,9,1)&lt;&gt;":"),"REVISAR",IF(OR(IFERROR(VALUE(MID($F46,4,2)),99)&gt;59,IFERROR(VALUE(MID($F46,7,2)),99)&gt;59,IFERROR(VALUE(RIGHT($F46,2)),99)&gt;=Resumen!$B$4,IFERROR(VALUE(MID($G46,4,2)),99)&gt;59,IFERROR(VALUE(MID($G46,7,2)),99)&gt;59,IFERROR(VALUE(RIGHT($G46,2)),99)&gt;=Resumen!$B$4),"REVISAR",IF(OR($H46="",$I46="",$I46&lt;=$H46),"REVISAR","CORRECTO")))))</f>
        <v/>
      </c>
    </row>
    <row r="47" ht="36" customHeight="1">
      <c r="A47" s="20" t="n"/>
      <c r="B47" s="20" t="n"/>
      <c r="C47" s="20" t="n"/>
      <c r="D47" s="20" t="n"/>
      <c r="E47" s="21" t="n"/>
      <c r="F47" s="22" t="n"/>
      <c r="G47" s="22" t="n"/>
      <c r="H47" s="23">
        <f>IF(OR($A47="",$F47=""),"",IFERROR((VALUE(LEFT($F47,2))*3600+VALUE(MID($F47,4,2))*60+VALUE(MID($F47,7,2)))*Resumen!$B$4+VALUE(RIGHT($F47,2)),""))</f>
        <v/>
      </c>
      <c r="I47" s="23">
        <f>IF(OR($A47="",$G47=""),"",IFERROR((VALUE(LEFT($G47,2))*3600+VALUE(MID($G47,4,2))*60+VALUE(MID($G47,7,2)))*Resumen!$B$4+VALUE(RIGHT($G47,2)),""))</f>
        <v/>
      </c>
      <c r="J47" s="23">
        <f>IF(OR($H47="",$I47=""),"",IF($I47&lt;=$H47,"",$I47-$H47))</f>
        <v/>
      </c>
      <c r="K47" s="24">
        <f>IF($J47="","",$J47/Resumen!$B$4/86400)</f>
        <v/>
      </c>
      <c r="L47" s="22" t="n"/>
      <c r="M47" s="25" t="n"/>
      <c r="N47" s="25" t="n"/>
      <c r="O47" s="22" t="n"/>
      <c r="P47" s="22" t="n"/>
      <c r="Q47" s="25" t="n"/>
      <c r="R47" s="21" t="n"/>
      <c r="S47" s="20" t="n"/>
      <c r="T47" s="23">
        <f>IF($A47="","",IF(OR($B47="",$F47="",$G47=""),"REVISAR",IF(OR(LEN($F47)&lt;&gt;11,LEN($G47)&lt;&gt;11,MID($F47,3,1)&lt;&gt;":",MID($F47,6,1)&lt;&gt;":",MID($F47,9,1)&lt;&gt;":",MID($G47,3,1)&lt;&gt;":",MID($G47,6,1)&lt;&gt;":",MID($G47,9,1)&lt;&gt;":"),"REVISAR",IF(OR(IFERROR(VALUE(MID($F47,4,2)),99)&gt;59,IFERROR(VALUE(MID($F47,7,2)),99)&gt;59,IFERROR(VALUE(RIGHT($F47,2)),99)&gt;=Resumen!$B$4,IFERROR(VALUE(MID($G47,4,2)),99)&gt;59,IFERROR(VALUE(MID($G47,7,2)),99)&gt;59,IFERROR(VALUE(RIGHT($G47,2)),99)&gt;=Resumen!$B$4),"REVISAR",IF(OR($H47="",$I47="",$I47&lt;=$H47),"REVISAR","CORRECTO")))))</f>
        <v/>
      </c>
    </row>
    <row r="48" ht="36" customHeight="1">
      <c r="A48" s="20" t="n"/>
      <c r="B48" s="20" t="n"/>
      <c r="C48" s="20" t="n"/>
      <c r="D48" s="20" t="n"/>
      <c r="E48" s="21" t="n"/>
      <c r="F48" s="22" t="n"/>
      <c r="G48" s="22" t="n"/>
      <c r="H48" s="23">
        <f>IF(OR($A48="",$F48=""),"",IFERROR((VALUE(LEFT($F48,2))*3600+VALUE(MID($F48,4,2))*60+VALUE(MID($F48,7,2)))*Resumen!$B$4+VALUE(RIGHT($F48,2)),""))</f>
        <v/>
      </c>
      <c r="I48" s="23">
        <f>IF(OR($A48="",$G48=""),"",IFERROR((VALUE(LEFT($G48,2))*3600+VALUE(MID($G48,4,2))*60+VALUE(MID($G48,7,2)))*Resumen!$B$4+VALUE(RIGHT($G48,2)),""))</f>
        <v/>
      </c>
      <c r="J48" s="23">
        <f>IF(OR($H48="",$I48=""),"",IF($I48&lt;=$H48,"",$I48-$H48))</f>
        <v/>
      </c>
      <c r="K48" s="24">
        <f>IF($J48="","",$J48/Resumen!$B$4/86400)</f>
        <v/>
      </c>
      <c r="L48" s="22" t="n"/>
      <c r="M48" s="25" t="n"/>
      <c r="N48" s="25" t="n"/>
      <c r="O48" s="22" t="n"/>
      <c r="P48" s="22" t="n"/>
      <c r="Q48" s="25" t="n"/>
      <c r="R48" s="21" t="n"/>
      <c r="S48" s="20" t="n"/>
      <c r="T48" s="23">
        <f>IF($A48="","",IF(OR($B48="",$F48="",$G48=""),"REVISAR",IF(OR(LEN($F48)&lt;&gt;11,LEN($G48)&lt;&gt;11,MID($F48,3,1)&lt;&gt;":",MID($F48,6,1)&lt;&gt;":",MID($F48,9,1)&lt;&gt;":",MID($G48,3,1)&lt;&gt;":",MID($G48,6,1)&lt;&gt;":",MID($G48,9,1)&lt;&gt;":"),"REVISAR",IF(OR(IFERROR(VALUE(MID($F48,4,2)),99)&gt;59,IFERROR(VALUE(MID($F48,7,2)),99)&gt;59,IFERROR(VALUE(RIGHT($F48,2)),99)&gt;=Resumen!$B$4,IFERROR(VALUE(MID($G48,4,2)),99)&gt;59,IFERROR(VALUE(MID($G48,7,2)),99)&gt;59,IFERROR(VALUE(RIGHT($G48,2)),99)&gt;=Resumen!$B$4),"REVISAR",IF(OR($H48="",$I48="",$I48&lt;=$H48),"REVISAR","CORRECTO")))))</f>
        <v/>
      </c>
    </row>
    <row r="49" ht="36" customHeight="1">
      <c r="A49" s="20" t="n"/>
      <c r="B49" s="20" t="n"/>
      <c r="C49" s="20" t="n"/>
      <c r="D49" s="20" t="n"/>
      <c r="E49" s="21" t="n"/>
      <c r="F49" s="22" t="n"/>
      <c r="G49" s="22" t="n"/>
      <c r="H49" s="23">
        <f>IF(OR($A49="",$F49=""),"",IFERROR((VALUE(LEFT($F49,2))*3600+VALUE(MID($F49,4,2))*60+VALUE(MID($F49,7,2)))*Resumen!$B$4+VALUE(RIGHT($F49,2)),""))</f>
        <v/>
      </c>
      <c r="I49" s="23">
        <f>IF(OR($A49="",$G49=""),"",IFERROR((VALUE(LEFT($G49,2))*3600+VALUE(MID($G49,4,2))*60+VALUE(MID($G49,7,2)))*Resumen!$B$4+VALUE(RIGHT($G49,2)),""))</f>
        <v/>
      </c>
      <c r="J49" s="23">
        <f>IF(OR($H49="",$I49=""),"",IF($I49&lt;=$H49,"",$I49-$H49))</f>
        <v/>
      </c>
      <c r="K49" s="24">
        <f>IF($J49="","",$J49/Resumen!$B$4/86400)</f>
        <v/>
      </c>
      <c r="L49" s="22" t="n"/>
      <c r="M49" s="25" t="n"/>
      <c r="N49" s="25" t="n"/>
      <c r="O49" s="22" t="n"/>
      <c r="P49" s="22" t="n"/>
      <c r="Q49" s="25" t="n"/>
      <c r="R49" s="21" t="n"/>
      <c r="S49" s="20" t="n"/>
      <c r="T49" s="23">
        <f>IF($A49="","",IF(OR($B49="",$F49="",$G49=""),"REVISAR",IF(OR(LEN($F49)&lt;&gt;11,LEN($G49)&lt;&gt;11,MID($F49,3,1)&lt;&gt;":",MID($F49,6,1)&lt;&gt;":",MID($F49,9,1)&lt;&gt;":",MID($G49,3,1)&lt;&gt;":",MID($G49,6,1)&lt;&gt;":",MID($G49,9,1)&lt;&gt;":"),"REVISAR",IF(OR(IFERROR(VALUE(MID($F49,4,2)),99)&gt;59,IFERROR(VALUE(MID($F49,7,2)),99)&gt;59,IFERROR(VALUE(RIGHT($F49,2)),99)&gt;=Resumen!$B$4,IFERROR(VALUE(MID($G49,4,2)),99)&gt;59,IFERROR(VALUE(MID($G49,7,2)),99)&gt;59,IFERROR(VALUE(RIGHT($G49,2)),99)&gt;=Resumen!$B$4),"REVISAR",IF(OR($H49="",$I49="",$I49&lt;=$H49),"REVISAR","CORRECTO")))))</f>
        <v/>
      </c>
    </row>
    <row r="50" ht="36" customHeight="1">
      <c r="A50" s="20" t="n"/>
      <c r="B50" s="20" t="n"/>
      <c r="C50" s="20" t="n"/>
      <c r="D50" s="20" t="n"/>
      <c r="E50" s="21" t="n"/>
      <c r="F50" s="22" t="n"/>
      <c r="G50" s="22" t="n"/>
      <c r="H50" s="23">
        <f>IF(OR($A50="",$F50=""),"",IFERROR((VALUE(LEFT($F50,2))*3600+VALUE(MID($F50,4,2))*60+VALUE(MID($F50,7,2)))*Resumen!$B$4+VALUE(RIGHT($F50,2)),""))</f>
        <v/>
      </c>
      <c r="I50" s="23">
        <f>IF(OR($A50="",$G50=""),"",IFERROR((VALUE(LEFT($G50,2))*3600+VALUE(MID($G50,4,2))*60+VALUE(MID($G50,7,2)))*Resumen!$B$4+VALUE(RIGHT($G50,2)),""))</f>
        <v/>
      </c>
      <c r="J50" s="23">
        <f>IF(OR($H50="",$I50=""),"",IF($I50&lt;=$H50,"",$I50-$H50))</f>
        <v/>
      </c>
      <c r="K50" s="24">
        <f>IF($J50="","",$J50/Resumen!$B$4/86400)</f>
        <v/>
      </c>
      <c r="L50" s="22" t="n"/>
      <c r="M50" s="25" t="n"/>
      <c r="N50" s="25" t="n"/>
      <c r="O50" s="22" t="n"/>
      <c r="P50" s="22" t="n"/>
      <c r="Q50" s="25" t="n"/>
      <c r="R50" s="21" t="n"/>
      <c r="S50" s="20" t="n"/>
      <c r="T50" s="23">
        <f>IF($A50="","",IF(OR($B50="",$F50="",$G50=""),"REVISAR",IF(OR(LEN($F50)&lt;&gt;11,LEN($G50)&lt;&gt;11,MID($F50,3,1)&lt;&gt;":",MID($F50,6,1)&lt;&gt;":",MID($F50,9,1)&lt;&gt;":",MID($G50,3,1)&lt;&gt;":",MID($G50,6,1)&lt;&gt;":",MID($G50,9,1)&lt;&gt;":"),"REVISAR",IF(OR(IFERROR(VALUE(MID($F50,4,2)),99)&gt;59,IFERROR(VALUE(MID($F50,7,2)),99)&gt;59,IFERROR(VALUE(RIGHT($F50,2)),99)&gt;=Resumen!$B$4,IFERROR(VALUE(MID($G50,4,2)),99)&gt;59,IFERROR(VALUE(MID($G50,7,2)),99)&gt;59,IFERROR(VALUE(RIGHT($G50,2)),99)&gt;=Resumen!$B$4),"REVISAR",IF(OR($H50="",$I50="",$I50&lt;=$H50),"REVISAR","CORRECTO")))))</f>
        <v/>
      </c>
    </row>
    <row r="51" ht="36" customHeight="1">
      <c r="A51" s="20" t="n"/>
      <c r="B51" s="20" t="n"/>
      <c r="C51" s="20" t="n"/>
      <c r="D51" s="20" t="n"/>
      <c r="E51" s="21" t="n"/>
      <c r="F51" s="22" t="n"/>
      <c r="G51" s="22" t="n"/>
      <c r="H51" s="23">
        <f>IF(OR($A51="",$F51=""),"",IFERROR((VALUE(LEFT($F51,2))*3600+VALUE(MID($F51,4,2))*60+VALUE(MID($F51,7,2)))*Resumen!$B$4+VALUE(RIGHT($F51,2)),""))</f>
        <v/>
      </c>
      <c r="I51" s="23">
        <f>IF(OR($A51="",$G51=""),"",IFERROR((VALUE(LEFT($G51,2))*3600+VALUE(MID($G51,4,2))*60+VALUE(MID($G51,7,2)))*Resumen!$B$4+VALUE(RIGHT($G51,2)),""))</f>
        <v/>
      </c>
      <c r="J51" s="23">
        <f>IF(OR($H51="",$I51=""),"",IF($I51&lt;=$H51,"",$I51-$H51))</f>
        <v/>
      </c>
      <c r="K51" s="24">
        <f>IF($J51="","",$J51/Resumen!$B$4/86400)</f>
        <v/>
      </c>
      <c r="L51" s="22" t="n"/>
      <c r="M51" s="25" t="n"/>
      <c r="N51" s="25" t="n"/>
      <c r="O51" s="22" t="n"/>
      <c r="P51" s="22" t="n"/>
      <c r="Q51" s="25" t="n"/>
      <c r="R51" s="21" t="n"/>
      <c r="S51" s="20" t="n"/>
      <c r="T51" s="23">
        <f>IF($A51="","",IF(OR($B51="",$F51="",$G51=""),"REVISAR",IF(OR(LEN($F51)&lt;&gt;11,LEN($G51)&lt;&gt;11,MID($F51,3,1)&lt;&gt;":",MID($F51,6,1)&lt;&gt;":",MID($F51,9,1)&lt;&gt;":",MID($G51,3,1)&lt;&gt;":",MID($G51,6,1)&lt;&gt;":",MID($G51,9,1)&lt;&gt;":"),"REVISAR",IF(OR(IFERROR(VALUE(MID($F51,4,2)),99)&gt;59,IFERROR(VALUE(MID($F51,7,2)),99)&gt;59,IFERROR(VALUE(RIGHT($F51,2)),99)&gt;=Resumen!$B$4,IFERROR(VALUE(MID($G51,4,2)),99)&gt;59,IFERROR(VALUE(MID($G51,7,2)),99)&gt;59,IFERROR(VALUE(RIGHT($G51,2)),99)&gt;=Resumen!$B$4),"REVISAR",IF(OR($H51="",$I51="",$I51&lt;=$H51),"REVISAR","CORRECTO")))))</f>
        <v/>
      </c>
    </row>
    <row r="52" ht="36" customHeight="1">
      <c r="A52" s="20" t="n"/>
      <c r="B52" s="20" t="n"/>
      <c r="C52" s="20" t="n"/>
      <c r="D52" s="20" t="n"/>
      <c r="E52" s="21" t="n"/>
      <c r="F52" s="22" t="n"/>
      <c r="G52" s="22" t="n"/>
      <c r="H52" s="23">
        <f>IF(OR($A52="",$F52=""),"",IFERROR((VALUE(LEFT($F52,2))*3600+VALUE(MID($F52,4,2))*60+VALUE(MID($F52,7,2)))*Resumen!$B$4+VALUE(RIGHT($F52,2)),""))</f>
        <v/>
      </c>
      <c r="I52" s="23">
        <f>IF(OR($A52="",$G52=""),"",IFERROR((VALUE(LEFT($G52,2))*3600+VALUE(MID($G52,4,2))*60+VALUE(MID($G52,7,2)))*Resumen!$B$4+VALUE(RIGHT($G52,2)),""))</f>
        <v/>
      </c>
      <c r="J52" s="23">
        <f>IF(OR($H52="",$I52=""),"",IF($I52&lt;=$H52,"",$I52-$H52))</f>
        <v/>
      </c>
      <c r="K52" s="24">
        <f>IF($J52="","",$J52/Resumen!$B$4/86400)</f>
        <v/>
      </c>
      <c r="L52" s="22" t="n"/>
      <c r="M52" s="25" t="n"/>
      <c r="N52" s="25" t="n"/>
      <c r="O52" s="22" t="n"/>
      <c r="P52" s="22" t="n"/>
      <c r="Q52" s="25" t="n"/>
      <c r="R52" s="21" t="n"/>
      <c r="S52" s="20" t="n"/>
      <c r="T52" s="23">
        <f>IF($A52="","",IF(OR($B52="",$F52="",$G52=""),"REVISAR",IF(OR(LEN($F52)&lt;&gt;11,LEN($G52)&lt;&gt;11,MID($F52,3,1)&lt;&gt;":",MID($F52,6,1)&lt;&gt;":",MID($F52,9,1)&lt;&gt;":",MID($G52,3,1)&lt;&gt;":",MID($G52,6,1)&lt;&gt;":",MID($G52,9,1)&lt;&gt;":"),"REVISAR",IF(OR(IFERROR(VALUE(MID($F52,4,2)),99)&gt;59,IFERROR(VALUE(MID($F52,7,2)),99)&gt;59,IFERROR(VALUE(RIGHT($F52,2)),99)&gt;=Resumen!$B$4,IFERROR(VALUE(MID($G52,4,2)),99)&gt;59,IFERROR(VALUE(MID($G52,7,2)),99)&gt;59,IFERROR(VALUE(RIGHT($G52,2)),99)&gt;=Resumen!$B$4),"REVISAR",IF(OR($H52="",$I52="",$I52&lt;=$H52),"REVISAR","CORRECTO")))))</f>
        <v/>
      </c>
    </row>
    <row r="53" ht="36" customHeight="1">
      <c r="A53" s="20" t="n"/>
      <c r="B53" s="20" t="n"/>
      <c r="C53" s="20" t="n"/>
      <c r="D53" s="20" t="n"/>
      <c r="E53" s="21" t="n"/>
      <c r="F53" s="22" t="n"/>
      <c r="G53" s="22" t="n"/>
      <c r="H53" s="23">
        <f>IF(OR($A53="",$F53=""),"",IFERROR((VALUE(LEFT($F53,2))*3600+VALUE(MID($F53,4,2))*60+VALUE(MID($F53,7,2)))*Resumen!$B$4+VALUE(RIGHT($F53,2)),""))</f>
        <v/>
      </c>
      <c r="I53" s="23">
        <f>IF(OR($A53="",$G53=""),"",IFERROR((VALUE(LEFT($G53,2))*3600+VALUE(MID($G53,4,2))*60+VALUE(MID($G53,7,2)))*Resumen!$B$4+VALUE(RIGHT($G53,2)),""))</f>
        <v/>
      </c>
      <c r="J53" s="23">
        <f>IF(OR($H53="",$I53=""),"",IF($I53&lt;=$H53,"",$I53-$H53))</f>
        <v/>
      </c>
      <c r="K53" s="24">
        <f>IF($J53="","",$J53/Resumen!$B$4/86400)</f>
        <v/>
      </c>
      <c r="L53" s="22" t="n"/>
      <c r="M53" s="25" t="n"/>
      <c r="N53" s="25" t="n"/>
      <c r="O53" s="22" t="n"/>
      <c r="P53" s="22" t="n"/>
      <c r="Q53" s="25" t="n"/>
      <c r="R53" s="21" t="n"/>
      <c r="S53" s="20" t="n"/>
      <c r="T53" s="23">
        <f>IF($A53="","",IF(OR($B53="",$F53="",$G53=""),"REVISAR",IF(OR(LEN($F53)&lt;&gt;11,LEN($G53)&lt;&gt;11,MID($F53,3,1)&lt;&gt;":",MID($F53,6,1)&lt;&gt;":",MID($F53,9,1)&lt;&gt;":",MID($G53,3,1)&lt;&gt;":",MID($G53,6,1)&lt;&gt;":",MID($G53,9,1)&lt;&gt;":"),"REVISAR",IF(OR(IFERROR(VALUE(MID($F53,4,2)),99)&gt;59,IFERROR(VALUE(MID($F53,7,2)),99)&gt;59,IFERROR(VALUE(RIGHT($F53,2)),99)&gt;=Resumen!$B$4,IFERROR(VALUE(MID($G53,4,2)),99)&gt;59,IFERROR(VALUE(MID($G53,7,2)),99)&gt;59,IFERROR(VALUE(RIGHT($G53,2)),99)&gt;=Resumen!$B$4),"REVISAR",IF(OR($H53="",$I53="",$I53&lt;=$H53),"REVISAR","CORRECTO")))))</f>
        <v/>
      </c>
    </row>
    <row r="54" ht="36" customHeight="1">
      <c r="A54" s="20" t="n"/>
      <c r="B54" s="20" t="n"/>
      <c r="C54" s="20" t="n"/>
      <c r="D54" s="20" t="n"/>
      <c r="E54" s="21" t="n"/>
      <c r="F54" s="22" t="n"/>
      <c r="G54" s="22" t="n"/>
      <c r="H54" s="23">
        <f>IF(OR($A54="",$F54=""),"",IFERROR((VALUE(LEFT($F54,2))*3600+VALUE(MID($F54,4,2))*60+VALUE(MID($F54,7,2)))*Resumen!$B$4+VALUE(RIGHT($F54,2)),""))</f>
        <v/>
      </c>
      <c r="I54" s="23">
        <f>IF(OR($A54="",$G54=""),"",IFERROR((VALUE(LEFT($G54,2))*3600+VALUE(MID($G54,4,2))*60+VALUE(MID($G54,7,2)))*Resumen!$B$4+VALUE(RIGHT($G54,2)),""))</f>
        <v/>
      </c>
      <c r="J54" s="23">
        <f>IF(OR($H54="",$I54=""),"",IF($I54&lt;=$H54,"",$I54-$H54))</f>
        <v/>
      </c>
      <c r="K54" s="24">
        <f>IF($J54="","",$J54/Resumen!$B$4/86400)</f>
        <v/>
      </c>
      <c r="L54" s="22" t="n"/>
      <c r="M54" s="25" t="n"/>
      <c r="N54" s="25" t="n"/>
      <c r="O54" s="22" t="n"/>
      <c r="P54" s="22" t="n"/>
      <c r="Q54" s="25" t="n"/>
      <c r="R54" s="21" t="n"/>
      <c r="S54" s="20" t="n"/>
      <c r="T54" s="23">
        <f>IF($A54="","",IF(OR($B54="",$F54="",$G54=""),"REVISAR",IF(OR(LEN($F54)&lt;&gt;11,LEN($G54)&lt;&gt;11,MID($F54,3,1)&lt;&gt;":",MID($F54,6,1)&lt;&gt;":",MID($F54,9,1)&lt;&gt;":",MID($G54,3,1)&lt;&gt;":",MID($G54,6,1)&lt;&gt;":",MID($G54,9,1)&lt;&gt;":"),"REVISAR",IF(OR(IFERROR(VALUE(MID($F54,4,2)),99)&gt;59,IFERROR(VALUE(MID($F54,7,2)),99)&gt;59,IFERROR(VALUE(RIGHT($F54,2)),99)&gt;=Resumen!$B$4,IFERROR(VALUE(MID($G54,4,2)),99)&gt;59,IFERROR(VALUE(MID($G54,7,2)),99)&gt;59,IFERROR(VALUE(RIGHT($G54,2)),99)&gt;=Resumen!$B$4),"REVISAR",IF(OR($H54="",$I54="",$I54&lt;=$H54),"REVISAR","CORRECTO")))))</f>
        <v/>
      </c>
    </row>
    <row r="55" ht="36" customHeight="1">
      <c r="A55" s="20" t="n"/>
      <c r="B55" s="20" t="n"/>
      <c r="C55" s="20" t="n"/>
      <c r="D55" s="20" t="n"/>
      <c r="E55" s="21" t="n"/>
      <c r="F55" s="22" t="n"/>
      <c r="G55" s="22" t="n"/>
      <c r="H55" s="23">
        <f>IF(OR($A55="",$F55=""),"",IFERROR((VALUE(LEFT($F55,2))*3600+VALUE(MID($F55,4,2))*60+VALUE(MID($F55,7,2)))*Resumen!$B$4+VALUE(RIGHT($F55,2)),""))</f>
        <v/>
      </c>
      <c r="I55" s="23">
        <f>IF(OR($A55="",$G55=""),"",IFERROR((VALUE(LEFT($G55,2))*3600+VALUE(MID($G55,4,2))*60+VALUE(MID($G55,7,2)))*Resumen!$B$4+VALUE(RIGHT($G55,2)),""))</f>
        <v/>
      </c>
      <c r="J55" s="23">
        <f>IF(OR($H55="",$I55=""),"",IF($I55&lt;=$H55,"",$I55-$H55))</f>
        <v/>
      </c>
      <c r="K55" s="24">
        <f>IF($J55="","",$J55/Resumen!$B$4/86400)</f>
        <v/>
      </c>
      <c r="L55" s="22" t="n"/>
      <c r="M55" s="25" t="n"/>
      <c r="N55" s="25" t="n"/>
      <c r="O55" s="22" t="n"/>
      <c r="P55" s="22" t="n"/>
      <c r="Q55" s="25" t="n"/>
      <c r="R55" s="21" t="n"/>
      <c r="S55" s="20" t="n"/>
      <c r="T55" s="23">
        <f>IF($A55="","",IF(OR($B55="",$F55="",$G55=""),"REVISAR",IF(OR(LEN($F55)&lt;&gt;11,LEN($G55)&lt;&gt;11,MID($F55,3,1)&lt;&gt;":",MID($F55,6,1)&lt;&gt;":",MID($F55,9,1)&lt;&gt;":",MID($G55,3,1)&lt;&gt;":",MID($G55,6,1)&lt;&gt;":",MID($G55,9,1)&lt;&gt;":"),"REVISAR",IF(OR(IFERROR(VALUE(MID($F55,4,2)),99)&gt;59,IFERROR(VALUE(MID($F55,7,2)),99)&gt;59,IFERROR(VALUE(RIGHT($F55,2)),99)&gt;=Resumen!$B$4,IFERROR(VALUE(MID($G55,4,2)),99)&gt;59,IFERROR(VALUE(MID($G55,7,2)),99)&gt;59,IFERROR(VALUE(RIGHT($G55,2)),99)&gt;=Resumen!$B$4),"REVISAR",IF(OR($H55="",$I55="",$I55&lt;=$H55),"REVISAR","CORRECTO")))))</f>
        <v/>
      </c>
    </row>
    <row r="56" ht="36" customHeight="1">
      <c r="A56" s="20" t="n"/>
      <c r="B56" s="20" t="n"/>
      <c r="C56" s="20" t="n"/>
      <c r="D56" s="20" t="n"/>
      <c r="E56" s="21" t="n"/>
      <c r="F56" s="22" t="n"/>
      <c r="G56" s="22" t="n"/>
      <c r="H56" s="23">
        <f>IF(OR($A56="",$F56=""),"",IFERROR((VALUE(LEFT($F56,2))*3600+VALUE(MID($F56,4,2))*60+VALUE(MID($F56,7,2)))*Resumen!$B$4+VALUE(RIGHT($F56,2)),""))</f>
        <v/>
      </c>
      <c r="I56" s="23">
        <f>IF(OR($A56="",$G56=""),"",IFERROR((VALUE(LEFT($G56,2))*3600+VALUE(MID($G56,4,2))*60+VALUE(MID($G56,7,2)))*Resumen!$B$4+VALUE(RIGHT($G56,2)),""))</f>
        <v/>
      </c>
      <c r="J56" s="23">
        <f>IF(OR($H56="",$I56=""),"",IF($I56&lt;=$H56,"",$I56-$H56))</f>
        <v/>
      </c>
      <c r="K56" s="24">
        <f>IF($J56="","",$J56/Resumen!$B$4/86400)</f>
        <v/>
      </c>
      <c r="L56" s="22" t="n"/>
      <c r="M56" s="25" t="n"/>
      <c r="N56" s="25" t="n"/>
      <c r="O56" s="22" t="n"/>
      <c r="P56" s="22" t="n"/>
      <c r="Q56" s="25" t="n"/>
      <c r="R56" s="21" t="n"/>
      <c r="S56" s="20" t="n"/>
      <c r="T56" s="23">
        <f>IF($A56="","",IF(OR($B56="",$F56="",$G56=""),"REVISAR",IF(OR(LEN($F56)&lt;&gt;11,LEN($G56)&lt;&gt;11,MID($F56,3,1)&lt;&gt;":",MID($F56,6,1)&lt;&gt;":",MID($F56,9,1)&lt;&gt;":",MID($G56,3,1)&lt;&gt;":",MID($G56,6,1)&lt;&gt;":",MID($G56,9,1)&lt;&gt;":"),"REVISAR",IF(OR(IFERROR(VALUE(MID($F56,4,2)),99)&gt;59,IFERROR(VALUE(MID($F56,7,2)),99)&gt;59,IFERROR(VALUE(RIGHT($F56,2)),99)&gt;=Resumen!$B$4,IFERROR(VALUE(MID($G56,4,2)),99)&gt;59,IFERROR(VALUE(MID($G56,7,2)),99)&gt;59,IFERROR(VALUE(RIGHT($G56,2)),99)&gt;=Resumen!$B$4),"REVISAR",IF(OR($H56="",$I56="",$I56&lt;=$H56),"REVISAR","CORRECTO")))))</f>
        <v/>
      </c>
    </row>
    <row r="57" ht="36" customHeight="1">
      <c r="A57" s="20" t="n"/>
      <c r="B57" s="20" t="n"/>
      <c r="C57" s="20" t="n"/>
      <c r="D57" s="20" t="n"/>
      <c r="E57" s="21" t="n"/>
      <c r="F57" s="22" t="n"/>
      <c r="G57" s="22" t="n"/>
      <c r="H57" s="23">
        <f>IF(OR($A57="",$F57=""),"",IFERROR((VALUE(LEFT($F57,2))*3600+VALUE(MID($F57,4,2))*60+VALUE(MID($F57,7,2)))*Resumen!$B$4+VALUE(RIGHT($F57,2)),""))</f>
        <v/>
      </c>
      <c r="I57" s="23">
        <f>IF(OR($A57="",$G57=""),"",IFERROR((VALUE(LEFT($G57,2))*3600+VALUE(MID($G57,4,2))*60+VALUE(MID($G57,7,2)))*Resumen!$B$4+VALUE(RIGHT($G57,2)),""))</f>
        <v/>
      </c>
      <c r="J57" s="23">
        <f>IF(OR($H57="",$I57=""),"",IF($I57&lt;=$H57,"",$I57-$H57))</f>
        <v/>
      </c>
      <c r="K57" s="24">
        <f>IF($J57="","",$J57/Resumen!$B$4/86400)</f>
        <v/>
      </c>
      <c r="L57" s="22" t="n"/>
      <c r="M57" s="25" t="n"/>
      <c r="N57" s="25" t="n"/>
      <c r="O57" s="22" t="n"/>
      <c r="P57" s="22" t="n"/>
      <c r="Q57" s="25" t="n"/>
      <c r="R57" s="21" t="n"/>
      <c r="S57" s="20" t="n"/>
      <c r="T57" s="23">
        <f>IF($A57="","",IF(OR($B57="",$F57="",$G57=""),"REVISAR",IF(OR(LEN($F57)&lt;&gt;11,LEN($G57)&lt;&gt;11,MID($F57,3,1)&lt;&gt;":",MID($F57,6,1)&lt;&gt;":",MID($F57,9,1)&lt;&gt;":",MID($G57,3,1)&lt;&gt;":",MID($G57,6,1)&lt;&gt;":",MID($G57,9,1)&lt;&gt;":"),"REVISAR",IF(OR(IFERROR(VALUE(MID($F57,4,2)),99)&gt;59,IFERROR(VALUE(MID($F57,7,2)),99)&gt;59,IFERROR(VALUE(RIGHT($F57,2)),99)&gt;=Resumen!$B$4,IFERROR(VALUE(MID($G57,4,2)),99)&gt;59,IFERROR(VALUE(MID($G57,7,2)),99)&gt;59,IFERROR(VALUE(RIGHT($G57,2)),99)&gt;=Resumen!$B$4),"REVISAR",IF(OR($H57="",$I57="",$I57&lt;=$H57),"REVISAR","CORRECTO")))))</f>
        <v/>
      </c>
    </row>
    <row r="58" ht="36" customHeight="1">
      <c r="A58" s="20" t="n"/>
      <c r="B58" s="20" t="n"/>
      <c r="C58" s="20" t="n"/>
      <c r="D58" s="20" t="n"/>
      <c r="E58" s="21" t="n"/>
      <c r="F58" s="22" t="n"/>
      <c r="G58" s="22" t="n"/>
      <c r="H58" s="23">
        <f>IF(OR($A58="",$F58=""),"",IFERROR((VALUE(LEFT($F58,2))*3600+VALUE(MID($F58,4,2))*60+VALUE(MID($F58,7,2)))*Resumen!$B$4+VALUE(RIGHT($F58,2)),""))</f>
        <v/>
      </c>
      <c r="I58" s="23">
        <f>IF(OR($A58="",$G58=""),"",IFERROR((VALUE(LEFT($G58,2))*3600+VALUE(MID($G58,4,2))*60+VALUE(MID($G58,7,2)))*Resumen!$B$4+VALUE(RIGHT($G58,2)),""))</f>
        <v/>
      </c>
      <c r="J58" s="23">
        <f>IF(OR($H58="",$I58=""),"",IF($I58&lt;=$H58,"",$I58-$H58))</f>
        <v/>
      </c>
      <c r="K58" s="24">
        <f>IF($J58="","",$J58/Resumen!$B$4/86400)</f>
        <v/>
      </c>
      <c r="L58" s="22" t="n"/>
      <c r="M58" s="25" t="n"/>
      <c r="N58" s="25" t="n"/>
      <c r="O58" s="22" t="n"/>
      <c r="P58" s="22" t="n"/>
      <c r="Q58" s="25" t="n"/>
      <c r="R58" s="21" t="n"/>
      <c r="S58" s="20" t="n"/>
      <c r="T58" s="23">
        <f>IF($A58="","",IF(OR($B58="",$F58="",$G58=""),"REVISAR",IF(OR(LEN($F58)&lt;&gt;11,LEN($G58)&lt;&gt;11,MID($F58,3,1)&lt;&gt;":",MID($F58,6,1)&lt;&gt;":",MID($F58,9,1)&lt;&gt;":",MID($G58,3,1)&lt;&gt;":",MID($G58,6,1)&lt;&gt;":",MID($G58,9,1)&lt;&gt;":"),"REVISAR",IF(OR(IFERROR(VALUE(MID($F58,4,2)),99)&gt;59,IFERROR(VALUE(MID($F58,7,2)),99)&gt;59,IFERROR(VALUE(RIGHT($F58,2)),99)&gt;=Resumen!$B$4,IFERROR(VALUE(MID($G58,4,2)),99)&gt;59,IFERROR(VALUE(MID($G58,7,2)),99)&gt;59,IFERROR(VALUE(RIGHT($G58,2)),99)&gt;=Resumen!$B$4),"REVISAR",IF(OR($H58="",$I58="",$I58&lt;=$H58),"REVISAR","CORRECTO")))))</f>
        <v/>
      </c>
    </row>
    <row r="59" ht="36" customHeight="1">
      <c r="A59" s="20" t="n"/>
      <c r="B59" s="20" t="n"/>
      <c r="C59" s="20" t="n"/>
      <c r="D59" s="20" t="n"/>
      <c r="E59" s="21" t="n"/>
      <c r="F59" s="22" t="n"/>
      <c r="G59" s="22" t="n"/>
      <c r="H59" s="23">
        <f>IF(OR($A59="",$F59=""),"",IFERROR((VALUE(LEFT($F59,2))*3600+VALUE(MID($F59,4,2))*60+VALUE(MID($F59,7,2)))*Resumen!$B$4+VALUE(RIGHT($F59,2)),""))</f>
        <v/>
      </c>
      <c r="I59" s="23">
        <f>IF(OR($A59="",$G59=""),"",IFERROR((VALUE(LEFT($G59,2))*3600+VALUE(MID($G59,4,2))*60+VALUE(MID($G59,7,2)))*Resumen!$B$4+VALUE(RIGHT($G59,2)),""))</f>
        <v/>
      </c>
      <c r="J59" s="23">
        <f>IF(OR($H59="",$I59=""),"",IF($I59&lt;=$H59,"",$I59-$H59))</f>
        <v/>
      </c>
      <c r="K59" s="24">
        <f>IF($J59="","",$J59/Resumen!$B$4/86400)</f>
        <v/>
      </c>
      <c r="L59" s="22" t="n"/>
      <c r="M59" s="25" t="n"/>
      <c r="N59" s="25" t="n"/>
      <c r="O59" s="22" t="n"/>
      <c r="P59" s="22" t="n"/>
      <c r="Q59" s="25" t="n"/>
      <c r="R59" s="21" t="n"/>
      <c r="S59" s="20" t="n"/>
      <c r="T59" s="23">
        <f>IF($A59="","",IF(OR($B59="",$F59="",$G59=""),"REVISAR",IF(OR(LEN($F59)&lt;&gt;11,LEN($G59)&lt;&gt;11,MID($F59,3,1)&lt;&gt;":",MID($F59,6,1)&lt;&gt;":",MID($F59,9,1)&lt;&gt;":",MID($G59,3,1)&lt;&gt;":",MID($G59,6,1)&lt;&gt;":",MID($G59,9,1)&lt;&gt;":"),"REVISAR",IF(OR(IFERROR(VALUE(MID($F59,4,2)),99)&gt;59,IFERROR(VALUE(MID($F59,7,2)),99)&gt;59,IFERROR(VALUE(RIGHT($F59,2)),99)&gt;=Resumen!$B$4,IFERROR(VALUE(MID($G59,4,2)),99)&gt;59,IFERROR(VALUE(MID($G59,7,2)),99)&gt;59,IFERROR(VALUE(RIGHT($G59,2)),99)&gt;=Resumen!$B$4),"REVISAR",IF(OR($H59="",$I59="",$I59&lt;=$H59),"REVISAR","CORRECTO")))))</f>
        <v/>
      </c>
    </row>
    <row r="60" ht="36" customHeight="1">
      <c r="A60" s="20" t="n"/>
      <c r="B60" s="20" t="n"/>
      <c r="C60" s="20" t="n"/>
      <c r="D60" s="20" t="n"/>
      <c r="E60" s="21" t="n"/>
      <c r="F60" s="22" t="n"/>
      <c r="G60" s="22" t="n"/>
      <c r="H60" s="23">
        <f>IF(OR($A60="",$F60=""),"",IFERROR((VALUE(LEFT($F60,2))*3600+VALUE(MID($F60,4,2))*60+VALUE(MID($F60,7,2)))*Resumen!$B$4+VALUE(RIGHT($F60,2)),""))</f>
        <v/>
      </c>
      <c r="I60" s="23">
        <f>IF(OR($A60="",$G60=""),"",IFERROR((VALUE(LEFT($G60,2))*3600+VALUE(MID($G60,4,2))*60+VALUE(MID($G60,7,2)))*Resumen!$B$4+VALUE(RIGHT($G60,2)),""))</f>
        <v/>
      </c>
      <c r="J60" s="23">
        <f>IF(OR($H60="",$I60=""),"",IF($I60&lt;=$H60,"",$I60-$H60))</f>
        <v/>
      </c>
      <c r="K60" s="24">
        <f>IF($J60="","",$J60/Resumen!$B$4/86400)</f>
        <v/>
      </c>
      <c r="L60" s="22" t="n"/>
      <c r="M60" s="25" t="n"/>
      <c r="N60" s="25" t="n"/>
      <c r="O60" s="22" t="n"/>
      <c r="P60" s="22" t="n"/>
      <c r="Q60" s="25" t="n"/>
      <c r="R60" s="21" t="n"/>
      <c r="S60" s="20" t="n"/>
      <c r="T60" s="23">
        <f>IF($A60="","",IF(OR($B60="",$F60="",$G60=""),"REVISAR",IF(OR(LEN($F60)&lt;&gt;11,LEN($G60)&lt;&gt;11,MID($F60,3,1)&lt;&gt;":",MID($F60,6,1)&lt;&gt;":",MID($F60,9,1)&lt;&gt;":",MID($G60,3,1)&lt;&gt;":",MID($G60,6,1)&lt;&gt;":",MID($G60,9,1)&lt;&gt;":"),"REVISAR",IF(OR(IFERROR(VALUE(MID($F60,4,2)),99)&gt;59,IFERROR(VALUE(MID($F60,7,2)),99)&gt;59,IFERROR(VALUE(RIGHT($F60,2)),99)&gt;=Resumen!$B$4,IFERROR(VALUE(MID($G60,4,2)),99)&gt;59,IFERROR(VALUE(MID($G60,7,2)),99)&gt;59,IFERROR(VALUE(RIGHT($G60,2)),99)&gt;=Resumen!$B$4),"REVISAR",IF(OR($H60="",$I60="",$I60&lt;=$H60),"REVISAR","CORRECTO")))))</f>
        <v/>
      </c>
    </row>
    <row r="61" ht="36" customHeight="1">
      <c r="A61" s="20" t="n"/>
      <c r="B61" s="20" t="n"/>
      <c r="C61" s="20" t="n"/>
      <c r="D61" s="20" t="n"/>
      <c r="E61" s="21" t="n"/>
      <c r="F61" s="22" t="n"/>
      <c r="G61" s="22" t="n"/>
      <c r="H61" s="23">
        <f>IF(OR($A61="",$F61=""),"",IFERROR((VALUE(LEFT($F61,2))*3600+VALUE(MID($F61,4,2))*60+VALUE(MID($F61,7,2)))*Resumen!$B$4+VALUE(RIGHT($F61,2)),""))</f>
        <v/>
      </c>
      <c r="I61" s="23">
        <f>IF(OR($A61="",$G61=""),"",IFERROR((VALUE(LEFT($G61,2))*3600+VALUE(MID($G61,4,2))*60+VALUE(MID($G61,7,2)))*Resumen!$B$4+VALUE(RIGHT($G61,2)),""))</f>
        <v/>
      </c>
      <c r="J61" s="23">
        <f>IF(OR($H61="",$I61=""),"",IF($I61&lt;=$H61,"",$I61-$H61))</f>
        <v/>
      </c>
      <c r="K61" s="24">
        <f>IF($J61="","",$J61/Resumen!$B$4/86400)</f>
        <v/>
      </c>
      <c r="L61" s="22" t="n"/>
      <c r="M61" s="25" t="n"/>
      <c r="N61" s="25" t="n"/>
      <c r="O61" s="22" t="n"/>
      <c r="P61" s="22" t="n"/>
      <c r="Q61" s="25" t="n"/>
      <c r="R61" s="21" t="n"/>
      <c r="S61" s="20" t="n"/>
      <c r="T61" s="23">
        <f>IF($A61="","",IF(OR($B61="",$F61="",$G61=""),"REVISAR",IF(OR(LEN($F61)&lt;&gt;11,LEN($G61)&lt;&gt;11,MID($F61,3,1)&lt;&gt;":",MID($F61,6,1)&lt;&gt;":",MID($F61,9,1)&lt;&gt;":",MID($G61,3,1)&lt;&gt;":",MID($G61,6,1)&lt;&gt;":",MID($G61,9,1)&lt;&gt;":"),"REVISAR",IF(OR(IFERROR(VALUE(MID($F61,4,2)),99)&gt;59,IFERROR(VALUE(MID($F61,7,2)),99)&gt;59,IFERROR(VALUE(RIGHT($F61,2)),99)&gt;=Resumen!$B$4,IFERROR(VALUE(MID($G61,4,2)),99)&gt;59,IFERROR(VALUE(MID($G61,7,2)),99)&gt;59,IFERROR(VALUE(RIGHT($G61,2)),99)&gt;=Resumen!$B$4),"REVISAR",IF(OR($H61="",$I61="",$I61&lt;=$H61),"REVISAR","CORRECTO")))))</f>
        <v/>
      </c>
    </row>
    <row r="62" ht="36" customHeight="1">
      <c r="A62" s="20" t="n"/>
      <c r="B62" s="20" t="n"/>
      <c r="C62" s="20" t="n"/>
      <c r="D62" s="20" t="n"/>
      <c r="E62" s="21" t="n"/>
      <c r="F62" s="22" t="n"/>
      <c r="G62" s="22" t="n"/>
      <c r="H62" s="23">
        <f>IF(OR($A62="",$F62=""),"",IFERROR((VALUE(LEFT($F62,2))*3600+VALUE(MID($F62,4,2))*60+VALUE(MID($F62,7,2)))*Resumen!$B$4+VALUE(RIGHT($F62,2)),""))</f>
        <v/>
      </c>
      <c r="I62" s="23">
        <f>IF(OR($A62="",$G62=""),"",IFERROR((VALUE(LEFT($G62,2))*3600+VALUE(MID($G62,4,2))*60+VALUE(MID($G62,7,2)))*Resumen!$B$4+VALUE(RIGHT($G62,2)),""))</f>
        <v/>
      </c>
      <c r="J62" s="23">
        <f>IF(OR($H62="",$I62=""),"",IF($I62&lt;=$H62,"",$I62-$H62))</f>
        <v/>
      </c>
      <c r="K62" s="24">
        <f>IF($J62="","",$J62/Resumen!$B$4/86400)</f>
        <v/>
      </c>
      <c r="L62" s="22" t="n"/>
      <c r="M62" s="25" t="n"/>
      <c r="N62" s="25" t="n"/>
      <c r="O62" s="22" t="n"/>
      <c r="P62" s="22" t="n"/>
      <c r="Q62" s="25" t="n"/>
      <c r="R62" s="21" t="n"/>
      <c r="S62" s="20" t="n"/>
      <c r="T62" s="23">
        <f>IF($A62="","",IF(OR($B62="",$F62="",$G62=""),"REVISAR",IF(OR(LEN($F62)&lt;&gt;11,LEN($G62)&lt;&gt;11,MID($F62,3,1)&lt;&gt;":",MID($F62,6,1)&lt;&gt;":",MID($F62,9,1)&lt;&gt;":",MID($G62,3,1)&lt;&gt;":",MID($G62,6,1)&lt;&gt;":",MID($G62,9,1)&lt;&gt;":"),"REVISAR",IF(OR(IFERROR(VALUE(MID($F62,4,2)),99)&gt;59,IFERROR(VALUE(MID($F62,7,2)),99)&gt;59,IFERROR(VALUE(RIGHT($F62,2)),99)&gt;=Resumen!$B$4,IFERROR(VALUE(MID($G62,4,2)),99)&gt;59,IFERROR(VALUE(MID($G62,7,2)),99)&gt;59,IFERROR(VALUE(RIGHT($G62,2)),99)&gt;=Resumen!$B$4),"REVISAR",IF(OR($H62="",$I62="",$I62&lt;=$H62),"REVISAR","CORRECTO")))))</f>
        <v/>
      </c>
    </row>
    <row r="63" ht="36" customHeight="1">
      <c r="A63" s="20" t="n"/>
      <c r="B63" s="20" t="n"/>
      <c r="C63" s="20" t="n"/>
      <c r="D63" s="20" t="n"/>
      <c r="E63" s="21" t="n"/>
      <c r="F63" s="22" t="n"/>
      <c r="G63" s="22" t="n"/>
      <c r="H63" s="23">
        <f>IF(OR($A63="",$F63=""),"",IFERROR((VALUE(LEFT($F63,2))*3600+VALUE(MID($F63,4,2))*60+VALUE(MID($F63,7,2)))*Resumen!$B$4+VALUE(RIGHT($F63,2)),""))</f>
        <v/>
      </c>
      <c r="I63" s="23">
        <f>IF(OR($A63="",$G63=""),"",IFERROR((VALUE(LEFT($G63,2))*3600+VALUE(MID($G63,4,2))*60+VALUE(MID($G63,7,2)))*Resumen!$B$4+VALUE(RIGHT($G63,2)),""))</f>
        <v/>
      </c>
      <c r="J63" s="23">
        <f>IF(OR($H63="",$I63=""),"",IF($I63&lt;=$H63,"",$I63-$H63))</f>
        <v/>
      </c>
      <c r="K63" s="24">
        <f>IF($J63="","",$J63/Resumen!$B$4/86400)</f>
        <v/>
      </c>
      <c r="L63" s="22" t="n"/>
      <c r="M63" s="25" t="n"/>
      <c r="N63" s="25" t="n"/>
      <c r="O63" s="22" t="n"/>
      <c r="P63" s="22" t="n"/>
      <c r="Q63" s="25" t="n"/>
      <c r="R63" s="21" t="n"/>
      <c r="S63" s="20" t="n"/>
      <c r="T63" s="23">
        <f>IF($A63="","",IF(OR($B63="",$F63="",$G63=""),"REVISAR",IF(OR(LEN($F63)&lt;&gt;11,LEN($G63)&lt;&gt;11,MID($F63,3,1)&lt;&gt;":",MID($F63,6,1)&lt;&gt;":",MID($F63,9,1)&lt;&gt;":",MID($G63,3,1)&lt;&gt;":",MID($G63,6,1)&lt;&gt;":",MID($G63,9,1)&lt;&gt;":"),"REVISAR",IF(OR(IFERROR(VALUE(MID($F63,4,2)),99)&gt;59,IFERROR(VALUE(MID($F63,7,2)),99)&gt;59,IFERROR(VALUE(RIGHT($F63,2)),99)&gt;=Resumen!$B$4,IFERROR(VALUE(MID($G63,4,2)),99)&gt;59,IFERROR(VALUE(MID($G63,7,2)),99)&gt;59,IFERROR(VALUE(RIGHT($G63,2)),99)&gt;=Resumen!$B$4),"REVISAR",IF(OR($H63="",$I63="",$I63&lt;=$H63),"REVISAR","CORRECTO")))))</f>
        <v/>
      </c>
    </row>
    <row r="64" ht="36" customHeight="1">
      <c r="A64" s="20" t="n"/>
      <c r="B64" s="20" t="n"/>
      <c r="C64" s="20" t="n"/>
      <c r="D64" s="20" t="n"/>
      <c r="E64" s="21" t="n"/>
      <c r="F64" s="22" t="n"/>
      <c r="G64" s="22" t="n"/>
      <c r="H64" s="23">
        <f>IF(OR($A64="",$F64=""),"",IFERROR((VALUE(LEFT($F64,2))*3600+VALUE(MID($F64,4,2))*60+VALUE(MID($F64,7,2)))*Resumen!$B$4+VALUE(RIGHT($F64,2)),""))</f>
        <v/>
      </c>
      <c r="I64" s="23">
        <f>IF(OR($A64="",$G64=""),"",IFERROR((VALUE(LEFT($G64,2))*3600+VALUE(MID($G64,4,2))*60+VALUE(MID($G64,7,2)))*Resumen!$B$4+VALUE(RIGHT($G64,2)),""))</f>
        <v/>
      </c>
      <c r="J64" s="23">
        <f>IF(OR($H64="",$I64=""),"",IF($I64&lt;=$H64,"",$I64-$H64))</f>
        <v/>
      </c>
      <c r="K64" s="24">
        <f>IF($J64="","",$J64/Resumen!$B$4/86400)</f>
        <v/>
      </c>
      <c r="L64" s="22" t="n"/>
      <c r="M64" s="25" t="n"/>
      <c r="N64" s="25" t="n"/>
      <c r="O64" s="22" t="n"/>
      <c r="P64" s="22" t="n"/>
      <c r="Q64" s="25" t="n"/>
      <c r="R64" s="21" t="n"/>
      <c r="S64" s="20" t="n"/>
      <c r="T64" s="23">
        <f>IF($A64="","",IF(OR($B64="",$F64="",$G64=""),"REVISAR",IF(OR(LEN($F64)&lt;&gt;11,LEN($G64)&lt;&gt;11,MID($F64,3,1)&lt;&gt;":",MID($F64,6,1)&lt;&gt;":",MID($F64,9,1)&lt;&gt;":",MID($G64,3,1)&lt;&gt;":",MID($G64,6,1)&lt;&gt;":",MID($G64,9,1)&lt;&gt;":"),"REVISAR",IF(OR(IFERROR(VALUE(MID($F64,4,2)),99)&gt;59,IFERROR(VALUE(MID($F64,7,2)),99)&gt;59,IFERROR(VALUE(RIGHT($F64,2)),99)&gt;=Resumen!$B$4,IFERROR(VALUE(MID($G64,4,2)),99)&gt;59,IFERROR(VALUE(MID($G64,7,2)),99)&gt;59,IFERROR(VALUE(RIGHT($G64,2)),99)&gt;=Resumen!$B$4),"REVISAR",IF(OR($H64="",$I64="",$I64&lt;=$H64),"REVISAR","CORRECTO")))))</f>
        <v/>
      </c>
    </row>
    <row r="65" ht="36" customHeight="1">
      <c r="A65" s="20" t="n"/>
      <c r="B65" s="20" t="n"/>
      <c r="C65" s="20" t="n"/>
      <c r="D65" s="20" t="n"/>
      <c r="E65" s="21" t="n"/>
      <c r="F65" s="22" t="n"/>
      <c r="G65" s="22" t="n"/>
      <c r="H65" s="23">
        <f>IF(OR($A65="",$F65=""),"",IFERROR((VALUE(LEFT($F65,2))*3600+VALUE(MID($F65,4,2))*60+VALUE(MID($F65,7,2)))*Resumen!$B$4+VALUE(RIGHT($F65,2)),""))</f>
        <v/>
      </c>
      <c r="I65" s="23">
        <f>IF(OR($A65="",$G65=""),"",IFERROR((VALUE(LEFT($G65,2))*3600+VALUE(MID($G65,4,2))*60+VALUE(MID($G65,7,2)))*Resumen!$B$4+VALUE(RIGHT($G65,2)),""))</f>
        <v/>
      </c>
      <c r="J65" s="23">
        <f>IF(OR($H65="",$I65=""),"",IF($I65&lt;=$H65,"",$I65-$H65))</f>
        <v/>
      </c>
      <c r="K65" s="24">
        <f>IF($J65="","",$J65/Resumen!$B$4/86400)</f>
        <v/>
      </c>
      <c r="L65" s="22" t="n"/>
      <c r="M65" s="25" t="n"/>
      <c r="N65" s="25" t="n"/>
      <c r="O65" s="22" t="n"/>
      <c r="P65" s="22" t="n"/>
      <c r="Q65" s="25" t="n"/>
      <c r="R65" s="21" t="n"/>
      <c r="S65" s="20" t="n"/>
      <c r="T65" s="23">
        <f>IF($A65="","",IF(OR($B65="",$F65="",$G65=""),"REVISAR",IF(OR(LEN($F65)&lt;&gt;11,LEN($G65)&lt;&gt;11,MID($F65,3,1)&lt;&gt;":",MID($F65,6,1)&lt;&gt;":",MID($F65,9,1)&lt;&gt;":",MID($G65,3,1)&lt;&gt;":",MID($G65,6,1)&lt;&gt;":",MID($G65,9,1)&lt;&gt;":"),"REVISAR",IF(OR(IFERROR(VALUE(MID($F65,4,2)),99)&gt;59,IFERROR(VALUE(MID($F65,7,2)),99)&gt;59,IFERROR(VALUE(RIGHT($F65,2)),99)&gt;=Resumen!$B$4,IFERROR(VALUE(MID($G65,4,2)),99)&gt;59,IFERROR(VALUE(MID($G65,7,2)),99)&gt;59,IFERROR(VALUE(RIGHT($G65,2)),99)&gt;=Resumen!$B$4),"REVISAR",IF(OR($H65="",$I65="",$I65&lt;=$H65),"REVISAR","CORRECTO")))))</f>
        <v/>
      </c>
    </row>
    <row r="66" ht="36" customHeight="1">
      <c r="A66" s="20" t="n"/>
      <c r="B66" s="20" t="n"/>
      <c r="C66" s="20" t="n"/>
      <c r="D66" s="20" t="n"/>
      <c r="E66" s="21" t="n"/>
      <c r="F66" s="22" t="n"/>
      <c r="G66" s="22" t="n"/>
      <c r="H66" s="23">
        <f>IF(OR($A66="",$F66=""),"",IFERROR((VALUE(LEFT($F66,2))*3600+VALUE(MID($F66,4,2))*60+VALUE(MID($F66,7,2)))*Resumen!$B$4+VALUE(RIGHT($F66,2)),""))</f>
        <v/>
      </c>
      <c r="I66" s="23">
        <f>IF(OR($A66="",$G66=""),"",IFERROR((VALUE(LEFT($G66,2))*3600+VALUE(MID($G66,4,2))*60+VALUE(MID($G66,7,2)))*Resumen!$B$4+VALUE(RIGHT($G66,2)),""))</f>
        <v/>
      </c>
      <c r="J66" s="23">
        <f>IF(OR($H66="",$I66=""),"",IF($I66&lt;=$H66,"",$I66-$H66))</f>
        <v/>
      </c>
      <c r="K66" s="24">
        <f>IF($J66="","",$J66/Resumen!$B$4/86400)</f>
        <v/>
      </c>
      <c r="L66" s="22" t="n"/>
      <c r="M66" s="25" t="n"/>
      <c r="N66" s="25" t="n"/>
      <c r="O66" s="22" t="n"/>
      <c r="P66" s="22" t="n"/>
      <c r="Q66" s="25" t="n"/>
      <c r="R66" s="21" t="n"/>
      <c r="S66" s="20" t="n"/>
      <c r="T66" s="23">
        <f>IF($A66="","",IF(OR($B66="",$F66="",$G66=""),"REVISAR",IF(OR(LEN($F66)&lt;&gt;11,LEN($G66)&lt;&gt;11,MID($F66,3,1)&lt;&gt;":",MID($F66,6,1)&lt;&gt;":",MID($F66,9,1)&lt;&gt;":",MID($G66,3,1)&lt;&gt;":",MID($G66,6,1)&lt;&gt;":",MID($G66,9,1)&lt;&gt;":"),"REVISAR",IF(OR(IFERROR(VALUE(MID($F66,4,2)),99)&gt;59,IFERROR(VALUE(MID($F66,7,2)),99)&gt;59,IFERROR(VALUE(RIGHT($F66,2)),99)&gt;=Resumen!$B$4,IFERROR(VALUE(MID($G66,4,2)),99)&gt;59,IFERROR(VALUE(MID($G66,7,2)),99)&gt;59,IFERROR(VALUE(RIGHT($G66,2)),99)&gt;=Resumen!$B$4),"REVISAR",IF(OR($H66="",$I66="",$I66&lt;=$H66),"REVISAR","CORRECTO")))))</f>
        <v/>
      </c>
    </row>
    <row r="67" ht="36" customHeight="1">
      <c r="A67" s="20" t="n"/>
      <c r="B67" s="20" t="n"/>
      <c r="C67" s="20" t="n"/>
      <c r="D67" s="20" t="n"/>
      <c r="E67" s="21" t="n"/>
      <c r="F67" s="22" t="n"/>
      <c r="G67" s="22" t="n"/>
      <c r="H67" s="23">
        <f>IF(OR($A67="",$F67=""),"",IFERROR((VALUE(LEFT($F67,2))*3600+VALUE(MID($F67,4,2))*60+VALUE(MID($F67,7,2)))*Resumen!$B$4+VALUE(RIGHT($F67,2)),""))</f>
        <v/>
      </c>
      <c r="I67" s="23">
        <f>IF(OR($A67="",$G67=""),"",IFERROR((VALUE(LEFT($G67,2))*3600+VALUE(MID($G67,4,2))*60+VALUE(MID($G67,7,2)))*Resumen!$B$4+VALUE(RIGHT($G67,2)),""))</f>
        <v/>
      </c>
      <c r="J67" s="23">
        <f>IF(OR($H67="",$I67=""),"",IF($I67&lt;=$H67,"",$I67-$H67))</f>
        <v/>
      </c>
      <c r="K67" s="24">
        <f>IF($J67="","",$J67/Resumen!$B$4/86400)</f>
        <v/>
      </c>
      <c r="L67" s="22" t="n"/>
      <c r="M67" s="25" t="n"/>
      <c r="N67" s="25" t="n"/>
      <c r="O67" s="22" t="n"/>
      <c r="P67" s="22" t="n"/>
      <c r="Q67" s="25" t="n"/>
      <c r="R67" s="21" t="n"/>
      <c r="S67" s="20" t="n"/>
      <c r="T67" s="23">
        <f>IF($A67="","",IF(OR($B67="",$F67="",$G67=""),"REVISAR",IF(OR(LEN($F67)&lt;&gt;11,LEN($G67)&lt;&gt;11,MID($F67,3,1)&lt;&gt;":",MID($F67,6,1)&lt;&gt;":",MID($F67,9,1)&lt;&gt;":",MID($G67,3,1)&lt;&gt;":",MID($G67,6,1)&lt;&gt;":",MID($G67,9,1)&lt;&gt;":"),"REVISAR",IF(OR(IFERROR(VALUE(MID($F67,4,2)),99)&gt;59,IFERROR(VALUE(MID($F67,7,2)),99)&gt;59,IFERROR(VALUE(RIGHT($F67,2)),99)&gt;=Resumen!$B$4,IFERROR(VALUE(MID($G67,4,2)),99)&gt;59,IFERROR(VALUE(MID($G67,7,2)),99)&gt;59,IFERROR(VALUE(RIGHT($G67,2)),99)&gt;=Resumen!$B$4),"REVISAR",IF(OR($H67="",$I67="",$I67&lt;=$H67),"REVISAR","CORRECTO")))))</f>
        <v/>
      </c>
    </row>
    <row r="68" ht="36" customHeight="1">
      <c r="A68" s="20" t="n"/>
      <c r="B68" s="20" t="n"/>
      <c r="C68" s="20" t="n"/>
      <c r="D68" s="20" t="n"/>
      <c r="E68" s="21" t="n"/>
      <c r="F68" s="22" t="n"/>
      <c r="G68" s="22" t="n"/>
      <c r="H68" s="23">
        <f>IF(OR($A68="",$F68=""),"",IFERROR((VALUE(LEFT($F68,2))*3600+VALUE(MID($F68,4,2))*60+VALUE(MID($F68,7,2)))*Resumen!$B$4+VALUE(RIGHT($F68,2)),""))</f>
        <v/>
      </c>
      <c r="I68" s="23">
        <f>IF(OR($A68="",$G68=""),"",IFERROR((VALUE(LEFT($G68,2))*3600+VALUE(MID($G68,4,2))*60+VALUE(MID($G68,7,2)))*Resumen!$B$4+VALUE(RIGHT($G68,2)),""))</f>
        <v/>
      </c>
      <c r="J68" s="23">
        <f>IF(OR($H68="",$I68=""),"",IF($I68&lt;=$H68,"",$I68-$H68))</f>
        <v/>
      </c>
      <c r="K68" s="24">
        <f>IF($J68="","",$J68/Resumen!$B$4/86400)</f>
        <v/>
      </c>
      <c r="L68" s="22" t="n"/>
      <c r="M68" s="25" t="n"/>
      <c r="N68" s="25" t="n"/>
      <c r="O68" s="22" t="n"/>
      <c r="P68" s="22" t="n"/>
      <c r="Q68" s="25" t="n"/>
      <c r="R68" s="21" t="n"/>
      <c r="S68" s="20" t="n"/>
      <c r="T68" s="23">
        <f>IF($A68="","",IF(OR($B68="",$F68="",$G68=""),"REVISAR",IF(OR(LEN($F68)&lt;&gt;11,LEN($G68)&lt;&gt;11,MID($F68,3,1)&lt;&gt;":",MID($F68,6,1)&lt;&gt;":",MID($F68,9,1)&lt;&gt;":",MID($G68,3,1)&lt;&gt;":",MID($G68,6,1)&lt;&gt;":",MID($G68,9,1)&lt;&gt;":"),"REVISAR",IF(OR(IFERROR(VALUE(MID($F68,4,2)),99)&gt;59,IFERROR(VALUE(MID($F68,7,2)),99)&gt;59,IFERROR(VALUE(RIGHT($F68,2)),99)&gt;=Resumen!$B$4,IFERROR(VALUE(MID($G68,4,2)),99)&gt;59,IFERROR(VALUE(MID($G68,7,2)),99)&gt;59,IFERROR(VALUE(RIGHT($G68,2)),99)&gt;=Resumen!$B$4),"REVISAR",IF(OR($H68="",$I68="",$I68&lt;=$H68),"REVISAR","CORRECTO")))))</f>
        <v/>
      </c>
    </row>
    <row r="69" ht="36" customHeight="1">
      <c r="A69" s="20" t="n"/>
      <c r="B69" s="20" t="n"/>
      <c r="C69" s="20" t="n"/>
      <c r="D69" s="20" t="n"/>
      <c r="E69" s="21" t="n"/>
      <c r="F69" s="22" t="n"/>
      <c r="G69" s="22" t="n"/>
      <c r="H69" s="23">
        <f>IF(OR($A69="",$F69=""),"",IFERROR((VALUE(LEFT($F69,2))*3600+VALUE(MID($F69,4,2))*60+VALUE(MID($F69,7,2)))*Resumen!$B$4+VALUE(RIGHT($F69,2)),""))</f>
        <v/>
      </c>
      <c r="I69" s="23">
        <f>IF(OR($A69="",$G69=""),"",IFERROR((VALUE(LEFT($G69,2))*3600+VALUE(MID($G69,4,2))*60+VALUE(MID($G69,7,2)))*Resumen!$B$4+VALUE(RIGHT($G69,2)),""))</f>
        <v/>
      </c>
      <c r="J69" s="23">
        <f>IF(OR($H69="",$I69=""),"",IF($I69&lt;=$H69,"",$I69-$H69))</f>
        <v/>
      </c>
      <c r="K69" s="24">
        <f>IF($J69="","",$J69/Resumen!$B$4/86400)</f>
        <v/>
      </c>
      <c r="L69" s="22" t="n"/>
      <c r="M69" s="25" t="n"/>
      <c r="N69" s="25" t="n"/>
      <c r="O69" s="22" t="n"/>
      <c r="P69" s="22" t="n"/>
      <c r="Q69" s="25" t="n"/>
      <c r="R69" s="21" t="n"/>
      <c r="S69" s="20" t="n"/>
      <c r="T69" s="23">
        <f>IF($A69="","",IF(OR($B69="",$F69="",$G69=""),"REVISAR",IF(OR(LEN($F69)&lt;&gt;11,LEN($G69)&lt;&gt;11,MID($F69,3,1)&lt;&gt;":",MID($F69,6,1)&lt;&gt;":",MID($F69,9,1)&lt;&gt;":",MID($G69,3,1)&lt;&gt;":",MID($G69,6,1)&lt;&gt;":",MID($G69,9,1)&lt;&gt;":"),"REVISAR",IF(OR(IFERROR(VALUE(MID($F69,4,2)),99)&gt;59,IFERROR(VALUE(MID($F69,7,2)),99)&gt;59,IFERROR(VALUE(RIGHT($F69,2)),99)&gt;=Resumen!$B$4,IFERROR(VALUE(MID($G69,4,2)),99)&gt;59,IFERROR(VALUE(MID($G69,7,2)),99)&gt;59,IFERROR(VALUE(RIGHT($G69,2)),99)&gt;=Resumen!$B$4),"REVISAR",IF(OR($H69="",$I69="",$I69&lt;=$H69),"REVISAR","CORRECTO")))))</f>
        <v/>
      </c>
    </row>
    <row r="70" ht="36" customHeight="1">
      <c r="A70" s="20" t="n"/>
      <c r="B70" s="20" t="n"/>
      <c r="C70" s="20" t="n"/>
      <c r="D70" s="20" t="n"/>
      <c r="E70" s="21" t="n"/>
      <c r="F70" s="22" t="n"/>
      <c r="G70" s="22" t="n"/>
      <c r="H70" s="23">
        <f>IF(OR($A70="",$F70=""),"",IFERROR((VALUE(LEFT($F70,2))*3600+VALUE(MID($F70,4,2))*60+VALUE(MID($F70,7,2)))*Resumen!$B$4+VALUE(RIGHT($F70,2)),""))</f>
        <v/>
      </c>
      <c r="I70" s="23">
        <f>IF(OR($A70="",$G70=""),"",IFERROR((VALUE(LEFT($G70,2))*3600+VALUE(MID($G70,4,2))*60+VALUE(MID($G70,7,2)))*Resumen!$B$4+VALUE(RIGHT($G70,2)),""))</f>
        <v/>
      </c>
      <c r="J70" s="23">
        <f>IF(OR($H70="",$I70=""),"",IF($I70&lt;=$H70,"",$I70-$H70))</f>
        <v/>
      </c>
      <c r="K70" s="24">
        <f>IF($J70="","",$J70/Resumen!$B$4/86400)</f>
        <v/>
      </c>
      <c r="L70" s="22" t="n"/>
      <c r="M70" s="25" t="n"/>
      <c r="N70" s="25" t="n"/>
      <c r="O70" s="22" t="n"/>
      <c r="P70" s="22" t="n"/>
      <c r="Q70" s="25" t="n"/>
      <c r="R70" s="21" t="n"/>
      <c r="S70" s="20" t="n"/>
      <c r="T70" s="23">
        <f>IF($A70="","",IF(OR($B70="",$F70="",$G70=""),"REVISAR",IF(OR(LEN($F70)&lt;&gt;11,LEN($G70)&lt;&gt;11,MID($F70,3,1)&lt;&gt;":",MID($F70,6,1)&lt;&gt;":",MID($F70,9,1)&lt;&gt;":",MID($G70,3,1)&lt;&gt;":",MID($G70,6,1)&lt;&gt;":",MID($G70,9,1)&lt;&gt;":"),"REVISAR",IF(OR(IFERROR(VALUE(MID($F70,4,2)),99)&gt;59,IFERROR(VALUE(MID($F70,7,2)),99)&gt;59,IFERROR(VALUE(RIGHT($F70,2)),99)&gt;=Resumen!$B$4,IFERROR(VALUE(MID($G70,4,2)),99)&gt;59,IFERROR(VALUE(MID($G70,7,2)),99)&gt;59,IFERROR(VALUE(RIGHT($G70,2)),99)&gt;=Resumen!$B$4),"REVISAR",IF(OR($H70="",$I70="",$I70&lt;=$H70),"REVISAR","CORRECTO")))))</f>
        <v/>
      </c>
    </row>
    <row r="71" ht="36" customHeight="1">
      <c r="A71" s="20" t="n"/>
      <c r="B71" s="20" t="n"/>
      <c r="C71" s="20" t="n"/>
      <c r="D71" s="20" t="n"/>
      <c r="E71" s="21" t="n"/>
      <c r="F71" s="22" t="n"/>
      <c r="G71" s="22" t="n"/>
      <c r="H71" s="23">
        <f>IF(OR($A71="",$F71=""),"",IFERROR((VALUE(LEFT($F71,2))*3600+VALUE(MID($F71,4,2))*60+VALUE(MID($F71,7,2)))*Resumen!$B$4+VALUE(RIGHT($F71,2)),""))</f>
        <v/>
      </c>
      <c r="I71" s="23">
        <f>IF(OR($A71="",$G71=""),"",IFERROR((VALUE(LEFT($G71,2))*3600+VALUE(MID($G71,4,2))*60+VALUE(MID($G71,7,2)))*Resumen!$B$4+VALUE(RIGHT($G71,2)),""))</f>
        <v/>
      </c>
      <c r="J71" s="23">
        <f>IF(OR($H71="",$I71=""),"",IF($I71&lt;=$H71,"",$I71-$H71))</f>
        <v/>
      </c>
      <c r="K71" s="24">
        <f>IF($J71="","",$J71/Resumen!$B$4/86400)</f>
        <v/>
      </c>
      <c r="L71" s="22" t="n"/>
      <c r="M71" s="25" t="n"/>
      <c r="N71" s="25" t="n"/>
      <c r="O71" s="22" t="n"/>
      <c r="P71" s="22" t="n"/>
      <c r="Q71" s="25" t="n"/>
      <c r="R71" s="21" t="n"/>
      <c r="S71" s="20" t="n"/>
      <c r="T71" s="23">
        <f>IF($A71="","",IF(OR($B71="",$F71="",$G71=""),"REVISAR",IF(OR(LEN($F71)&lt;&gt;11,LEN($G71)&lt;&gt;11,MID($F71,3,1)&lt;&gt;":",MID($F71,6,1)&lt;&gt;":",MID($F71,9,1)&lt;&gt;":",MID($G71,3,1)&lt;&gt;":",MID($G71,6,1)&lt;&gt;":",MID($G71,9,1)&lt;&gt;":"),"REVISAR",IF(OR(IFERROR(VALUE(MID($F71,4,2)),99)&gt;59,IFERROR(VALUE(MID($F71,7,2)),99)&gt;59,IFERROR(VALUE(RIGHT($F71,2)),99)&gt;=Resumen!$B$4,IFERROR(VALUE(MID($G71,4,2)),99)&gt;59,IFERROR(VALUE(MID($G71,7,2)),99)&gt;59,IFERROR(VALUE(RIGHT($G71,2)),99)&gt;=Resumen!$B$4),"REVISAR",IF(OR($H71="",$I71="",$I71&lt;=$H71),"REVISAR","CORRECTO")))))</f>
        <v/>
      </c>
    </row>
    <row r="72" ht="36" customHeight="1">
      <c r="A72" s="20" t="n"/>
      <c r="B72" s="20" t="n"/>
      <c r="C72" s="20" t="n"/>
      <c r="D72" s="20" t="n"/>
      <c r="E72" s="21" t="n"/>
      <c r="F72" s="22" t="n"/>
      <c r="G72" s="22" t="n"/>
      <c r="H72" s="23">
        <f>IF(OR($A72="",$F72=""),"",IFERROR((VALUE(LEFT($F72,2))*3600+VALUE(MID($F72,4,2))*60+VALUE(MID($F72,7,2)))*Resumen!$B$4+VALUE(RIGHT($F72,2)),""))</f>
        <v/>
      </c>
      <c r="I72" s="23">
        <f>IF(OR($A72="",$G72=""),"",IFERROR((VALUE(LEFT($G72,2))*3600+VALUE(MID($G72,4,2))*60+VALUE(MID($G72,7,2)))*Resumen!$B$4+VALUE(RIGHT($G72,2)),""))</f>
        <v/>
      </c>
      <c r="J72" s="23">
        <f>IF(OR($H72="",$I72=""),"",IF($I72&lt;=$H72,"",$I72-$H72))</f>
        <v/>
      </c>
      <c r="K72" s="24">
        <f>IF($J72="","",$J72/Resumen!$B$4/86400)</f>
        <v/>
      </c>
      <c r="L72" s="22" t="n"/>
      <c r="M72" s="25" t="n"/>
      <c r="N72" s="25" t="n"/>
      <c r="O72" s="22" t="n"/>
      <c r="P72" s="22" t="n"/>
      <c r="Q72" s="25" t="n"/>
      <c r="R72" s="21" t="n"/>
      <c r="S72" s="20" t="n"/>
      <c r="T72" s="23">
        <f>IF($A72="","",IF(OR($B72="",$F72="",$G72=""),"REVISAR",IF(OR(LEN($F72)&lt;&gt;11,LEN($G72)&lt;&gt;11,MID($F72,3,1)&lt;&gt;":",MID($F72,6,1)&lt;&gt;":",MID($F72,9,1)&lt;&gt;":",MID($G72,3,1)&lt;&gt;":",MID($G72,6,1)&lt;&gt;":",MID($G72,9,1)&lt;&gt;":"),"REVISAR",IF(OR(IFERROR(VALUE(MID($F72,4,2)),99)&gt;59,IFERROR(VALUE(MID($F72,7,2)),99)&gt;59,IFERROR(VALUE(RIGHT($F72,2)),99)&gt;=Resumen!$B$4,IFERROR(VALUE(MID($G72,4,2)),99)&gt;59,IFERROR(VALUE(MID($G72,7,2)),99)&gt;59,IFERROR(VALUE(RIGHT($G72,2)),99)&gt;=Resumen!$B$4),"REVISAR",IF(OR($H72="",$I72="",$I72&lt;=$H72),"REVISAR","CORRECTO")))))</f>
        <v/>
      </c>
    </row>
    <row r="73" ht="36" customHeight="1">
      <c r="A73" s="20" t="n"/>
      <c r="B73" s="20" t="n"/>
      <c r="C73" s="20" t="n"/>
      <c r="D73" s="20" t="n"/>
      <c r="E73" s="21" t="n"/>
      <c r="F73" s="22" t="n"/>
      <c r="G73" s="22" t="n"/>
      <c r="H73" s="23">
        <f>IF(OR($A73="",$F73=""),"",IFERROR((VALUE(LEFT($F73,2))*3600+VALUE(MID($F73,4,2))*60+VALUE(MID($F73,7,2)))*Resumen!$B$4+VALUE(RIGHT($F73,2)),""))</f>
        <v/>
      </c>
      <c r="I73" s="23">
        <f>IF(OR($A73="",$G73=""),"",IFERROR((VALUE(LEFT($G73,2))*3600+VALUE(MID($G73,4,2))*60+VALUE(MID($G73,7,2)))*Resumen!$B$4+VALUE(RIGHT($G73,2)),""))</f>
        <v/>
      </c>
      <c r="J73" s="23">
        <f>IF(OR($H73="",$I73=""),"",IF($I73&lt;=$H73,"",$I73-$H73))</f>
        <v/>
      </c>
      <c r="K73" s="24">
        <f>IF($J73="","",$J73/Resumen!$B$4/86400)</f>
        <v/>
      </c>
      <c r="L73" s="22" t="n"/>
      <c r="M73" s="25" t="n"/>
      <c r="N73" s="25" t="n"/>
      <c r="O73" s="22" t="n"/>
      <c r="P73" s="22" t="n"/>
      <c r="Q73" s="25" t="n"/>
      <c r="R73" s="21" t="n"/>
      <c r="S73" s="20" t="n"/>
      <c r="T73" s="23">
        <f>IF($A73="","",IF(OR($B73="",$F73="",$G73=""),"REVISAR",IF(OR(LEN($F73)&lt;&gt;11,LEN($G73)&lt;&gt;11,MID($F73,3,1)&lt;&gt;":",MID($F73,6,1)&lt;&gt;":",MID($F73,9,1)&lt;&gt;":",MID($G73,3,1)&lt;&gt;":",MID($G73,6,1)&lt;&gt;":",MID($G73,9,1)&lt;&gt;":"),"REVISAR",IF(OR(IFERROR(VALUE(MID($F73,4,2)),99)&gt;59,IFERROR(VALUE(MID($F73,7,2)),99)&gt;59,IFERROR(VALUE(RIGHT($F73,2)),99)&gt;=Resumen!$B$4,IFERROR(VALUE(MID($G73,4,2)),99)&gt;59,IFERROR(VALUE(MID($G73,7,2)),99)&gt;59,IFERROR(VALUE(RIGHT($G73,2)),99)&gt;=Resumen!$B$4),"REVISAR",IF(OR($H73="",$I73="",$I73&lt;=$H73),"REVISAR","CORRECTO")))))</f>
        <v/>
      </c>
    </row>
    <row r="74" ht="36" customHeight="1">
      <c r="A74" s="20" t="n"/>
      <c r="B74" s="20" t="n"/>
      <c r="C74" s="20" t="n"/>
      <c r="D74" s="20" t="n"/>
      <c r="E74" s="21" t="n"/>
      <c r="F74" s="22" t="n"/>
      <c r="G74" s="22" t="n"/>
      <c r="H74" s="23">
        <f>IF(OR($A74="",$F74=""),"",IFERROR((VALUE(LEFT($F74,2))*3600+VALUE(MID($F74,4,2))*60+VALUE(MID($F74,7,2)))*Resumen!$B$4+VALUE(RIGHT($F74,2)),""))</f>
        <v/>
      </c>
      <c r="I74" s="23">
        <f>IF(OR($A74="",$G74=""),"",IFERROR((VALUE(LEFT($G74,2))*3600+VALUE(MID($G74,4,2))*60+VALUE(MID($G74,7,2)))*Resumen!$B$4+VALUE(RIGHT($G74,2)),""))</f>
        <v/>
      </c>
      <c r="J74" s="23">
        <f>IF(OR($H74="",$I74=""),"",IF($I74&lt;=$H74,"",$I74-$H74))</f>
        <v/>
      </c>
      <c r="K74" s="24">
        <f>IF($J74="","",$J74/Resumen!$B$4/86400)</f>
        <v/>
      </c>
      <c r="L74" s="22" t="n"/>
      <c r="M74" s="25" t="n"/>
      <c r="N74" s="25" t="n"/>
      <c r="O74" s="22" t="n"/>
      <c r="P74" s="22" t="n"/>
      <c r="Q74" s="25" t="n"/>
      <c r="R74" s="21" t="n"/>
      <c r="S74" s="20" t="n"/>
      <c r="T74" s="23">
        <f>IF($A74="","",IF(OR($B74="",$F74="",$G74=""),"REVISAR",IF(OR(LEN($F74)&lt;&gt;11,LEN($G74)&lt;&gt;11,MID($F74,3,1)&lt;&gt;":",MID($F74,6,1)&lt;&gt;":",MID($F74,9,1)&lt;&gt;":",MID($G74,3,1)&lt;&gt;":",MID($G74,6,1)&lt;&gt;":",MID($G74,9,1)&lt;&gt;":"),"REVISAR",IF(OR(IFERROR(VALUE(MID($F74,4,2)),99)&gt;59,IFERROR(VALUE(MID($F74,7,2)),99)&gt;59,IFERROR(VALUE(RIGHT($F74,2)),99)&gt;=Resumen!$B$4,IFERROR(VALUE(MID($G74,4,2)),99)&gt;59,IFERROR(VALUE(MID($G74,7,2)),99)&gt;59,IFERROR(VALUE(RIGHT($G74,2)),99)&gt;=Resumen!$B$4),"REVISAR",IF(OR($H74="",$I74="",$I74&lt;=$H74),"REVISAR","CORRECTO")))))</f>
        <v/>
      </c>
    </row>
    <row r="75" ht="36" customHeight="1">
      <c r="A75" s="20" t="n"/>
      <c r="B75" s="20" t="n"/>
      <c r="C75" s="20" t="n"/>
      <c r="D75" s="20" t="n"/>
      <c r="E75" s="21" t="n"/>
      <c r="F75" s="22" t="n"/>
      <c r="G75" s="22" t="n"/>
      <c r="H75" s="23">
        <f>IF(OR($A75="",$F75=""),"",IFERROR((VALUE(LEFT($F75,2))*3600+VALUE(MID($F75,4,2))*60+VALUE(MID($F75,7,2)))*Resumen!$B$4+VALUE(RIGHT($F75,2)),""))</f>
        <v/>
      </c>
      <c r="I75" s="23">
        <f>IF(OR($A75="",$G75=""),"",IFERROR((VALUE(LEFT($G75,2))*3600+VALUE(MID($G75,4,2))*60+VALUE(MID($G75,7,2)))*Resumen!$B$4+VALUE(RIGHT($G75,2)),""))</f>
        <v/>
      </c>
      <c r="J75" s="23">
        <f>IF(OR($H75="",$I75=""),"",IF($I75&lt;=$H75,"",$I75-$H75))</f>
        <v/>
      </c>
      <c r="K75" s="24">
        <f>IF($J75="","",$J75/Resumen!$B$4/86400)</f>
        <v/>
      </c>
      <c r="L75" s="22" t="n"/>
      <c r="M75" s="25" t="n"/>
      <c r="N75" s="25" t="n"/>
      <c r="O75" s="22" t="n"/>
      <c r="P75" s="22" t="n"/>
      <c r="Q75" s="25" t="n"/>
      <c r="R75" s="21" t="n"/>
      <c r="S75" s="20" t="n"/>
      <c r="T75" s="23">
        <f>IF($A75="","",IF(OR($B75="",$F75="",$G75=""),"REVISAR",IF(OR(LEN($F75)&lt;&gt;11,LEN($G75)&lt;&gt;11,MID($F75,3,1)&lt;&gt;":",MID($F75,6,1)&lt;&gt;":",MID($F75,9,1)&lt;&gt;":",MID($G75,3,1)&lt;&gt;":",MID($G75,6,1)&lt;&gt;":",MID($G75,9,1)&lt;&gt;":"),"REVISAR",IF(OR(IFERROR(VALUE(MID($F75,4,2)),99)&gt;59,IFERROR(VALUE(MID($F75,7,2)),99)&gt;59,IFERROR(VALUE(RIGHT($F75,2)),99)&gt;=Resumen!$B$4,IFERROR(VALUE(MID($G75,4,2)),99)&gt;59,IFERROR(VALUE(MID($G75,7,2)),99)&gt;59,IFERROR(VALUE(RIGHT($G75,2)),99)&gt;=Resumen!$B$4),"REVISAR",IF(OR($H75="",$I75="",$I75&lt;=$H75),"REVISAR","CORRECTO")))))</f>
        <v/>
      </c>
    </row>
    <row r="76" ht="36" customHeight="1">
      <c r="A76" s="20" t="n"/>
      <c r="B76" s="20" t="n"/>
      <c r="C76" s="20" t="n"/>
      <c r="D76" s="20" t="n"/>
      <c r="E76" s="21" t="n"/>
      <c r="F76" s="22" t="n"/>
      <c r="G76" s="22" t="n"/>
      <c r="H76" s="23">
        <f>IF(OR($A76="",$F76=""),"",IFERROR((VALUE(LEFT($F76,2))*3600+VALUE(MID($F76,4,2))*60+VALUE(MID($F76,7,2)))*Resumen!$B$4+VALUE(RIGHT($F76,2)),""))</f>
        <v/>
      </c>
      <c r="I76" s="23">
        <f>IF(OR($A76="",$G76=""),"",IFERROR((VALUE(LEFT($G76,2))*3600+VALUE(MID($G76,4,2))*60+VALUE(MID($G76,7,2)))*Resumen!$B$4+VALUE(RIGHT($G76,2)),""))</f>
        <v/>
      </c>
      <c r="J76" s="23">
        <f>IF(OR($H76="",$I76=""),"",IF($I76&lt;=$H76,"",$I76-$H76))</f>
        <v/>
      </c>
      <c r="K76" s="24">
        <f>IF($J76="","",$J76/Resumen!$B$4/86400)</f>
        <v/>
      </c>
      <c r="L76" s="22" t="n"/>
      <c r="M76" s="25" t="n"/>
      <c r="N76" s="25" t="n"/>
      <c r="O76" s="22" t="n"/>
      <c r="P76" s="22" t="n"/>
      <c r="Q76" s="25" t="n"/>
      <c r="R76" s="21" t="n"/>
      <c r="S76" s="20" t="n"/>
      <c r="T76" s="23">
        <f>IF($A76="","",IF(OR($B76="",$F76="",$G76=""),"REVISAR",IF(OR(LEN($F76)&lt;&gt;11,LEN($G76)&lt;&gt;11,MID($F76,3,1)&lt;&gt;":",MID($F76,6,1)&lt;&gt;":",MID($F76,9,1)&lt;&gt;":",MID($G76,3,1)&lt;&gt;":",MID($G76,6,1)&lt;&gt;":",MID($G76,9,1)&lt;&gt;":"),"REVISAR",IF(OR(IFERROR(VALUE(MID($F76,4,2)),99)&gt;59,IFERROR(VALUE(MID($F76,7,2)),99)&gt;59,IFERROR(VALUE(RIGHT($F76,2)),99)&gt;=Resumen!$B$4,IFERROR(VALUE(MID($G76,4,2)),99)&gt;59,IFERROR(VALUE(MID($G76,7,2)),99)&gt;59,IFERROR(VALUE(RIGHT($G76,2)),99)&gt;=Resumen!$B$4),"REVISAR",IF(OR($H76="",$I76="",$I76&lt;=$H76),"REVISAR","CORRECTO")))))</f>
        <v/>
      </c>
    </row>
    <row r="77" ht="36" customHeight="1">
      <c r="A77" s="20" t="n"/>
      <c r="B77" s="20" t="n"/>
      <c r="C77" s="20" t="n"/>
      <c r="D77" s="20" t="n"/>
      <c r="E77" s="21" t="n"/>
      <c r="F77" s="22" t="n"/>
      <c r="G77" s="22" t="n"/>
      <c r="H77" s="23">
        <f>IF(OR($A77="",$F77=""),"",IFERROR((VALUE(LEFT($F77,2))*3600+VALUE(MID($F77,4,2))*60+VALUE(MID($F77,7,2)))*Resumen!$B$4+VALUE(RIGHT($F77,2)),""))</f>
        <v/>
      </c>
      <c r="I77" s="23">
        <f>IF(OR($A77="",$G77=""),"",IFERROR((VALUE(LEFT($G77,2))*3600+VALUE(MID($G77,4,2))*60+VALUE(MID($G77,7,2)))*Resumen!$B$4+VALUE(RIGHT($G77,2)),""))</f>
        <v/>
      </c>
      <c r="J77" s="23">
        <f>IF(OR($H77="",$I77=""),"",IF($I77&lt;=$H77,"",$I77-$H77))</f>
        <v/>
      </c>
      <c r="K77" s="24">
        <f>IF($J77="","",$J77/Resumen!$B$4/86400)</f>
        <v/>
      </c>
      <c r="L77" s="22" t="n"/>
      <c r="M77" s="25" t="n"/>
      <c r="N77" s="25" t="n"/>
      <c r="O77" s="22" t="n"/>
      <c r="P77" s="22" t="n"/>
      <c r="Q77" s="25" t="n"/>
      <c r="R77" s="21" t="n"/>
      <c r="S77" s="20" t="n"/>
      <c r="T77" s="23">
        <f>IF($A77="","",IF(OR($B77="",$F77="",$G77=""),"REVISAR",IF(OR(LEN($F77)&lt;&gt;11,LEN($G77)&lt;&gt;11,MID($F77,3,1)&lt;&gt;":",MID($F77,6,1)&lt;&gt;":",MID($F77,9,1)&lt;&gt;":",MID($G77,3,1)&lt;&gt;":",MID($G77,6,1)&lt;&gt;":",MID($G77,9,1)&lt;&gt;":"),"REVISAR",IF(OR(IFERROR(VALUE(MID($F77,4,2)),99)&gt;59,IFERROR(VALUE(MID($F77,7,2)),99)&gt;59,IFERROR(VALUE(RIGHT($F77,2)),99)&gt;=Resumen!$B$4,IFERROR(VALUE(MID($G77,4,2)),99)&gt;59,IFERROR(VALUE(MID($G77,7,2)),99)&gt;59,IFERROR(VALUE(RIGHT($G77,2)),99)&gt;=Resumen!$B$4),"REVISAR",IF(OR($H77="",$I77="",$I77&lt;=$H77),"REVISAR","CORRECTO")))))</f>
        <v/>
      </c>
    </row>
    <row r="78" ht="36" customHeight="1">
      <c r="A78" s="20" t="n"/>
      <c r="B78" s="20" t="n"/>
      <c r="C78" s="20" t="n"/>
      <c r="D78" s="20" t="n"/>
      <c r="E78" s="21" t="n"/>
      <c r="F78" s="22" t="n"/>
      <c r="G78" s="22" t="n"/>
      <c r="H78" s="23">
        <f>IF(OR($A78="",$F78=""),"",IFERROR((VALUE(LEFT($F78,2))*3600+VALUE(MID($F78,4,2))*60+VALUE(MID($F78,7,2)))*Resumen!$B$4+VALUE(RIGHT($F78,2)),""))</f>
        <v/>
      </c>
      <c r="I78" s="23">
        <f>IF(OR($A78="",$G78=""),"",IFERROR((VALUE(LEFT($G78,2))*3600+VALUE(MID($G78,4,2))*60+VALUE(MID($G78,7,2)))*Resumen!$B$4+VALUE(RIGHT($G78,2)),""))</f>
        <v/>
      </c>
      <c r="J78" s="23">
        <f>IF(OR($H78="",$I78=""),"",IF($I78&lt;=$H78,"",$I78-$H78))</f>
        <v/>
      </c>
      <c r="K78" s="24">
        <f>IF($J78="","",$J78/Resumen!$B$4/86400)</f>
        <v/>
      </c>
      <c r="L78" s="22" t="n"/>
      <c r="M78" s="25" t="n"/>
      <c r="N78" s="25" t="n"/>
      <c r="O78" s="22" t="n"/>
      <c r="P78" s="22" t="n"/>
      <c r="Q78" s="25" t="n"/>
      <c r="R78" s="21" t="n"/>
      <c r="S78" s="20" t="n"/>
      <c r="T78" s="23">
        <f>IF($A78="","",IF(OR($B78="",$F78="",$G78=""),"REVISAR",IF(OR(LEN($F78)&lt;&gt;11,LEN($G78)&lt;&gt;11,MID($F78,3,1)&lt;&gt;":",MID($F78,6,1)&lt;&gt;":",MID($F78,9,1)&lt;&gt;":",MID($G78,3,1)&lt;&gt;":",MID($G78,6,1)&lt;&gt;":",MID($G78,9,1)&lt;&gt;":"),"REVISAR",IF(OR(IFERROR(VALUE(MID($F78,4,2)),99)&gt;59,IFERROR(VALUE(MID($F78,7,2)),99)&gt;59,IFERROR(VALUE(RIGHT($F78,2)),99)&gt;=Resumen!$B$4,IFERROR(VALUE(MID($G78,4,2)),99)&gt;59,IFERROR(VALUE(MID($G78,7,2)),99)&gt;59,IFERROR(VALUE(RIGHT($G78,2)),99)&gt;=Resumen!$B$4),"REVISAR",IF(OR($H78="",$I78="",$I78&lt;=$H78),"REVISAR","CORRECTO")))))</f>
        <v/>
      </c>
    </row>
    <row r="79" ht="36" customHeight="1">
      <c r="A79" s="20" t="n"/>
      <c r="B79" s="20" t="n"/>
      <c r="C79" s="20" t="n"/>
      <c r="D79" s="20" t="n"/>
      <c r="E79" s="21" t="n"/>
      <c r="F79" s="22" t="n"/>
      <c r="G79" s="22" t="n"/>
      <c r="H79" s="23">
        <f>IF(OR($A79="",$F79=""),"",IFERROR((VALUE(LEFT($F79,2))*3600+VALUE(MID($F79,4,2))*60+VALUE(MID($F79,7,2)))*Resumen!$B$4+VALUE(RIGHT($F79,2)),""))</f>
        <v/>
      </c>
      <c r="I79" s="23">
        <f>IF(OR($A79="",$G79=""),"",IFERROR((VALUE(LEFT($G79,2))*3600+VALUE(MID($G79,4,2))*60+VALUE(MID($G79,7,2)))*Resumen!$B$4+VALUE(RIGHT($G79,2)),""))</f>
        <v/>
      </c>
      <c r="J79" s="23">
        <f>IF(OR($H79="",$I79=""),"",IF($I79&lt;=$H79,"",$I79-$H79))</f>
        <v/>
      </c>
      <c r="K79" s="24">
        <f>IF($J79="","",$J79/Resumen!$B$4/86400)</f>
        <v/>
      </c>
      <c r="L79" s="22" t="n"/>
      <c r="M79" s="25" t="n"/>
      <c r="N79" s="25" t="n"/>
      <c r="O79" s="22" t="n"/>
      <c r="P79" s="22" t="n"/>
      <c r="Q79" s="25" t="n"/>
      <c r="R79" s="21" t="n"/>
      <c r="S79" s="20" t="n"/>
      <c r="T79" s="23">
        <f>IF($A79="","",IF(OR($B79="",$F79="",$G79=""),"REVISAR",IF(OR(LEN($F79)&lt;&gt;11,LEN($G79)&lt;&gt;11,MID($F79,3,1)&lt;&gt;":",MID($F79,6,1)&lt;&gt;":",MID($F79,9,1)&lt;&gt;":",MID($G79,3,1)&lt;&gt;":",MID($G79,6,1)&lt;&gt;":",MID($G79,9,1)&lt;&gt;":"),"REVISAR",IF(OR(IFERROR(VALUE(MID($F79,4,2)),99)&gt;59,IFERROR(VALUE(MID($F79,7,2)),99)&gt;59,IFERROR(VALUE(RIGHT($F79,2)),99)&gt;=Resumen!$B$4,IFERROR(VALUE(MID($G79,4,2)),99)&gt;59,IFERROR(VALUE(MID($G79,7,2)),99)&gt;59,IFERROR(VALUE(RIGHT($G79,2)),99)&gt;=Resumen!$B$4),"REVISAR",IF(OR($H79="",$I79="",$I79&lt;=$H79),"REVISAR","CORRECTO")))))</f>
        <v/>
      </c>
    </row>
    <row r="80" ht="36" customHeight="1">
      <c r="A80" s="20" t="n"/>
      <c r="B80" s="20" t="n"/>
      <c r="C80" s="20" t="n"/>
      <c r="D80" s="20" t="n"/>
      <c r="E80" s="21" t="n"/>
      <c r="F80" s="22" t="n"/>
      <c r="G80" s="22" t="n"/>
      <c r="H80" s="23">
        <f>IF(OR($A80="",$F80=""),"",IFERROR((VALUE(LEFT($F80,2))*3600+VALUE(MID($F80,4,2))*60+VALUE(MID($F80,7,2)))*Resumen!$B$4+VALUE(RIGHT($F80,2)),""))</f>
        <v/>
      </c>
      <c r="I80" s="23">
        <f>IF(OR($A80="",$G80=""),"",IFERROR((VALUE(LEFT($G80,2))*3600+VALUE(MID($G80,4,2))*60+VALUE(MID($G80,7,2)))*Resumen!$B$4+VALUE(RIGHT($G80,2)),""))</f>
        <v/>
      </c>
      <c r="J80" s="23">
        <f>IF(OR($H80="",$I80=""),"",IF($I80&lt;=$H80,"",$I80-$H80))</f>
        <v/>
      </c>
      <c r="K80" s="24">
        <f>IF($J80="","",$J80/Resumen!$B$4/86400)</f>
        <v/>
      </c>
      <c r="L80" s="22" t="n"/>
      <c r="M80" s="25" t="n"/>
      <c r="N80" s="25" t="n"/>
      <c r="O80" s="22" t="n"/>
      <c r="P80" s="22" t="n"/>
      <c r="Q80" s="25" t="n"/>
      <c r="R80" s="21" t="n"/>
      <c r="S80" s="20" t="n"/>
      <c r="T80" s="23">
        <f>IF($A80="","",IF(OR($B80="",$F80="",$G80=""),"REVISAR",IF(OR(LEN($F80)&lt;&gt;11,LEN($G80)&lt;&gt;11,MID($F80,3,1)&lt;&gt;":",MID($F80,6,1)&lt;&gt;":",MID($F80,9,1)&lt;&gt;":",MID($G80,3,1)&lt;&gt;":",MID($G80,6,1)&lt;&gt;":",MID($G80,9,1)&lt;&gt;":"),"REVISAR",IF(OR(IFERROR(VALUE(MID($F80,4,2)),99)&gt;59,IFERROR(VALUE(MID($F80,7,2)),99)&gt;59,IFERROR(VALUE(RIGHT($F80,2)),99)&gt;=Resumen!$B$4,IFERROR(VALUE(MID($G80,4,2)),99)&gt;59,IFERROR(VALUE(MID($G80,7,2)),99)&gt;59,IFERROR(VALUE(RIGHT($G80,2)),99)&gt;=Resumen!$B$4),"REVISAR",IF(OR($H80="",$I80="",$I80&lt;=$H80),"REVISAR","CORRECTO")))))</f>
        <v/>
      </c>
    </row>
    <row r="81" ht="36" customHeight="1">
      <c r="A81" s="20" t="n"/>
      <c r="B81" s="20" t="n"/>
      <c r="C81" s="20" t="n"/>
      <c r="D81" s="20" t="n"/>
      <c r="E81" s="21" t="n"/>
      <c r="F81" s="22" t="n"/>
      <c r="G81" s="22" t="n"/>
      <c r="H81" s="23">
        <f>IF(OR($A81="",$F81=""),"",IFERROR((VALUE(LEFT($F81,2))*3600+VALUE(MID($F81,4,2))*60+VALUE(MID($F81,7,2)))*Resumen!$B$4+VALUE(RIGHT($F81,2)),""))</f>
        <v/>
      </c>
      <c r="I81" s="23">
        <f>IF(OR($A81="",$G81=""),"",IFERROR((VALUE(LEFT($G81,2))*3600+VALUE(MID($G81,4,2))*60+VALUE(MID($G81,7,2)))*Resumen!$B$4+VALUE(RIGHT($G81,2)),""))</f>
        <v/>
      </c>
      <c r="J81" s="23">
        <f>IF(OR($H81="",$I81=""),"",IF($I81&lt;=$H81,"",$I81-$H81))</f>
        <v/>
      </c>
      <c r="K81" s="24">
        <f>IF($J81="","",$J81/Resumen!$B$4/86400)</f>
        <v/>
      </c>
      <c r="L81" s="22" t="n"/>
      <c r="M81" s="25" t="n"/>
      <c r="N81" s="25" t="n"/>
      <c r="O81" s="22" t="n"/>
      <c r="P81" s="22" t="n"/>
      <c r="Q81" s="25" t="n"/>
      <c r="R81" s="21" t="n"/>
      <c r="S81" s="20" t="n"/>
      <c r="T81" s="23">
        <f>IF($A81="","",IF(OR($B81="",$F81="",$G81=""),"REVISAR",IF(OR(LEN($F81)&lt;&gt;11,LEN($G81)&lt;&gt;11,MID($F81,3,1)&lt;&gt;":",MID($F81,6,1)&lt;&gt;":",MID($F81,9,1)&lt;&gt;":",MID($G81,3,1)&lt;&gt;":",MID($G81,6,1)&lt;&gt;":",MID($G81,9,1)&lt;&gt;":"),"REVISAR",IF(OR(IFERROR(VALUE(MID($F81,4,2)),99)&gt;59,IFERROR(VALUE(MID($F81,7,2)),99)&gt;59,IFERROR(VALUE(RIGHT($F81,2)),99)&gt;=Resumen!$B$4,IFERROR(VALUE(MID($G81,4,2)),99)&gt;59,IFERROR(VALUE(MID($G81,7,2)),99)&gt;59,IFERROR(VALUE(RIGHT($G81,2)),99)&gt;=Resumen!$B$4),"REVISAR",IF(OR($H81="",$I81="",$I81&lt;=$H81),"REVISAR","CORRECTO")))))</f>
        <v/>
      </c>
    </row>
    <row r="82" ht="36" customHeight="1">
      <c r="A82" s="20" t="n"/>
      <c r="B82" s="20" t="n"/>
      <c r="C82" s="20" t="n"/>
      <c r="D82" s="20" t="n"/>
      <c r="E82" s="21" t="n"/>
      <c r="F82" s="22" t="n"/>
      <c r="G82" s="22" t="n"/>
      <c r="H82" s="23">
        <f>IF(OR($A82="",$F82=""),"",IFERROR((VALUE(LEFT($F82,2))*3600+VALUE(MID($F82,4,2))*60+VALUE(MID($F82,7,2)))*Resumen!$B$4+VALUE(RIGHT($F82,2)),""))</f>
        <v/>
      </c>
      <c r="I82" s="23">
        <f>IF(OR($A82="",$G82=""),"",IFERROR((VALUE(LEFT($G82,2))*3600+VALUE(MID($G82,4,2))*60+VALUE(MID($G82,7,2)))*Resumen!$B$4+VALUE(RIGHT($G82,2)),""))</f>
        <v/>
      </c>
      <c r="J82" s="23">
        <f>IF(OR($H82="",$I82=""),"",IF($I82&lt;=$H82,"",$I82-$H82))</f>
        <v/>
      </c>
      <c r="K82" s="24">
        <f>IF($J82="","",$J82/Resumen!$B$4/86400)</f>
        <v/>
      </c>
      <c r="L82" s="22" t="n"/>
      <c r="M82" s="25" t="n"/>
      <c r="N82" s="25" t="n"/>
      <c r="O82" s="22" t="n"/>
      <c r="P82" s="22" t="n"/>
      <c r="Q82" s="25" t="n"/>
      <c r="R82" s="21" t="n"/>
      <c r="S82" s="20" t="n"/>
      <c r="T82" s="23">
        <f>IF($A82="","",IF(OR($B82="",$F82="",$G82=""),"REVISAR",IF(OR(LEN($F82)&lt;&gt;11,LEN($G82)&lt;&gt;11,MID($F82,3,1)&lt;&gt;":",MID($F82,6,1)&lt;&gt;":",MID($F82,9,1)&lt;&gt;":",MID($G82,3,1)&lt;&gt;":",MID($G82,6,1)&lt;&gt;":",MID($G82,9,1)&lt;&gt;":"),"REVISAR",IF(OR(IFERROR(VALUE(MID($F82,4,2)),99)&gt;59,IFERROR(VALUE(MID($F82,7,2)),99)&gt;59,IFERROR(VALUE(RIGHT($F82,2)),99)&gt;=Resumen!$B$4,IFERROR(VALUE(MID($G82,4,2)),99)&gt;59,IFERROR(VALUE(MID($G82,7,2)),99)&gt;59,IFERROR(VALUE(RIGHT($G82,2)),99)&gt;=Resumen!$B$4),"REVISAR",IF(OR($H82="",$I82="",$I82&lt;=$H82),"REVISAR","CORRECTO")))))</f>
        <v/>
      </c>
    </row>
    <row r="83" ht="36" customHeight="1">
      <c r="A83" s="20" t="n"/>
      <c r="B83" s="20" t="n"/>
      <c r="C83" s="20" t="n"/>
      <c r="D83" s="20" t="n"/>
      <c r="E83" s="21" t="n"/>
      <c r="F83" s="22" t="n"/>
      <c r="G83" s="22" t="n"/>
      <c r="H83" s="23">
        <f>IF(OR($A83="",$F83=""),"",IFERROR((VALUE(LEFT($F83,2))*3600+VALUE(MID($F83,4,2))*60+VALUE(MID($F83,7,2)))*Resumen!$B$4+VALUE(RIGHT($F83,2)),""))</f>
        <v/>
      </c>
      <c r="I83" s="23">
        <f>IF(OR($A83="",$G83=""),"",IFERROR((VALUE(LEFT($G83,2))*3600+VALUE(MID($G83,4,2))*60+VALUE(MID($G83,7,2)))*Resumen!$B$4+VALUE(RIGHT($G83,2)),""))</f>
        <v/>
      </c>
      <c r="J83" s="23">
        <f>IF(OR($H83="",$I83=""),"",IF($I83&lt;=$H83,"",$I83-$H83))</f>
        <v/>
      </c>
      <c r="K83" s="24">
        <f>IF($J83="","",$J83/Resumen!$B$4/86400)</f>
        <v/>
      </c>
      <c r="L83" s="22" t="n"/>
      <c r="M83" s="25" t="n"/>
      <c r="N83" s="25" t="n"/>
      <c r="O83" s="22" t="n"/>
      <c r="P83" s="22" t="n"/>
      <c r="Q83" s="25" t="n"/>
      <c r="R83" s="21" t="n"/>
      <c r="S83" s="20" t="n"/>
      <c r="T83" s="23">
        <f>IF($A83="","",IF(OR($B83="",$F83="",$G83=""),"REVISAR",IF(OR(LEN($F83)&lt;&gt;11,LEN($G83)&lt;&gt;11,MID($F83,3,1)&lt;&gt;":",MID($F83,6,1)&lt;&gt;":",MID($F83,9,1)&lt;&gt;":",MID($G83,3,1)&lt;&gt;":",MID($G83,6,1)&lt;&gt;":",MID($G83,9,1)&lt;&gt;":"),"REVISAR",IF(OR(IFERROR(VALUE(MID($F83,4,2)),99)&gt;59,IFERROR(VALUE(MID($F83,7,2)),99)&gt;59,IFERROR(VALUE(RIGHT($F83,2)),99)&gt;=Resumen!$B$4,IFERROR(VALUE(MID($G83,4,2)),99)&gt;59,IFERROR(VALUE(MID($G83,7,2)),99)&gt;59,IFERROR(VALUE(RIGHT($G83,2)),99)&gt;=Resumen!$B$4),"REVISAR",IF(OR($H83="",$I83="",$I83&lt;=$H83),"REVISAR","CORRECTO")))))</f>
        <v/>
      </c>
    </row>
    <row r="84" ht="36" customHeight="1">
      <c r="A84" s="20" t="n"/>
      <c r="B84" s="20" t="n"/>
      <c r="C84" s="20" t="n"/>
      <c r="D84" s="20" t="n"/>
      <c r="E84" s="21" t="n"/>
      <c r="F84" s="22" t="n"/>
      <c r="G84" s="22" t="n"/>
      <c r="H84" s="23">
        <f>IF(OR($A84="",$F84=""),"",IFERROR((VALUE(LEFT($F84,2))*3600+VALUE(MID($F84,4,2))*60+VALUE(MID($F84,7,2)))*Resumen!$B$4+VALUE(RIGHT($F84,2)),""))</f>
        <v/>
      </c>
      <c r="I84" s="23">
        <f>IF(OR($A84="",$G84=""),"",IFERROR((VALUE(LEFT($G84,2))*3600+VALUE(MID($G84,4,2))*60+VALUE(MID($G84,7,2)))*Resumen!$B$4+VALUE(RIGHT($G84,2)),""))</f>
        <v/>
      </c>
      <c r="J84" s="23">
        <f>IF(OR($H84="",$I84=""),"",IF($I84&lt;=$H84,"",$I84-$H84))</f>
        <v/>
      </c>
      <c r="K84" s="24">
        <f>IF($J84="","",$J84/Resumen!$B$4/86400)</f>
        <v/>
      </c>
      <c r="L84" s="22" t="n"/>
      <c r="M84" s="25" t="n"/>
      <c r="N84" s="25" t="n"/>
      <c r="O84" s="22" t="n"/>
      <c r="P84" s="22" t="n"/>
      <c r="Q84" s="25" t="n"/>
      <c r="R84" s="21" t="n"/>
      <c r="S84" s="20" t="n"/>
      <c r="T84" s="23">
        <f>IF($A84="","",IF(OR($B84="",$F84="",$G84=""),"REVISAR",IF(OR(LEN($F84)&lt;&gt;11,LEN($G84)&lt;&gt;11,MID($F84,3,1)&lt;&gt;":",MID($F84,6,1)&lt;&gt;":",MID($F84,9,1)&lt;&gt;":",MID($G84,3,1)&lt;&gt;":",MID($G84,6,1)&lt;&gt;":",MID($G84,9,1)&lt;&gt;":"),"REVISAR",IF(OR(IFERROR(VALUE(MID($F84,4,2)),99)&gt;59,IFERROR(VALUE(MID($F84,7,2)),99)&gt;59,IFERROR(VALUE(RIGHT($F84,2)),99)&gt;=Resumen!$B$4,IFERROR(VALUE(MID($G84,4,2)),99)&gt;59,IFERROR(VALUE(MID($G84,7,2)),99)&gt;59,IFERROR(VALUE(RIGHT($G84,2)),99)&gt;=Resumen!$B$4),"REVISAR",IF(OR($H84="",$I84="",$I84&lt;=$H84),"REVISAR","CORRECTO")))))</f>
        <v/>
      </c>
    </row>
    <row r="85" ht="36" customHeight="1">
      <c r="A85" s="20" t="n"/>
      <c r="B85" s="20" t="n"/>
      <c r="C85" s="20" t="n"/>
      <c r="D85" s="20" t="n"/>
      <c r="E85" s="21" t="n"/>
      <c r="F85" s="22" t="n"/>
      <c r="G85" s="22" t="n"/>
      <c r="H85" s="23">
        <f>IF(OR($A85="",$F85=""),"",IFERROR((VALUE(LEFT($F85,2))*3600+VALUE(MID($F85,4,2))*60+VALUE(MID($F85,7,2)))*Resumen!$B$4+VALUE(RIGHT($F85,2)),""))</f>
        <v/>
      </c>
      <c r="I85" s="23">
        <f>IF(OR($A85="",$G85=""),"",IFERROR((VALUE(LEFT($G85,2))*3600+VALUE(MID($G85,4,2))*60+VALUE(MID($G85,7,2)))*Resumen!$B$4+VALUE(RIGHT($G85,2)),""))</f>
        <v/>
      </c>
      <c r="J85" s="23">
        <f>IF(OR($H85="",$I85=""),"",IF($I85&lt;=$H85,"",$I85-$H85))</f>
        <v/>
      </c>
      <c r="K85" s="24">
        <f>IF($J85="","",$J85/Resumen!$B$4/86400)</f>
        <v/>
      </c>
      <c r="L85" s="22" t="n"/>
      <c r="M85" s="25" t="n"/>
      <c r="N85" s="25" t="n"/>
      <c r="O85" s="22" t="n"/>
      <c r="P85" s="22" t="n"/>
      <c r="Q85" s="25" t="n"/>
      <c r="R85" s="21" t="n"/>
      <c r="S85" s="20" t="n"/>
      <c r="T85" s="23">
        <f>IF($A85="","",IF(OR($B85="",$F85="",$G85=""),"REVISAR",IF(OR(LEN($F85)&lt;&gt;11,LEN($G85)&lt;&gt;11,MID($F85,3,1)&lt;&gt;":",MID($F85,6,1)&lt;&gt;":",MID($F85,9,1)&lt;&gt;":",MID($G85,3,1)&lt;&gt;":",MID($G85,6,1)&lt;&gt;":",MID($G85,9,1)&lt;&gt;":"),"REVISAR",IF(OR(IFERROR(VALUE(MID($F85,4,2)),99)&gt;59,IFERROR(VALUE(MID($F85,7,2)),99)&gt;59,IFERROR(VALUE(RIGHT($F85,2)),99)&gt;=Resumen!$B$4,IFERROR(VALUE(MID($G85,4,2)),99)&gt;59,IFERROR(VALUE(MID($G85,7,2)),99)&gt;59,IFERROR(VALUE(RIGHT($G85,2)),99)&gt;=Resumen!$B$4),"REVISAR",IF(OR($H85="",$I85="",$I85&lt;=$H85),"REVISAR","CORRECTO")))))</f>
        <v/>
      </c>
    </row>
    <row r="86" ht="36" customHeight="1">
      <c r="A86" s="20" t="n"/>
      <c r="B86" s="20" t="n"/>
      <c r="C86" s="20" t="n"/>
      <c r="D86" s="20" t="n"/>
      <c r="E86" s="21" t="n"/>
      <c r="F86" s="22" t="n"/>
      <c r="G86" s="22" t="n"/>
      <c r="H86" s="23">
        <f>IF(OR($A86="",$F86=""),"",IFERROR((VALUE(LEFT($F86,2))*3600+VALUE(MID($F86,4,2))*60+VALUE(MID($F86,7,2)))*Resumen!$B$4+VALUE(RIGHT($F86,2)),""))</f>
        <v/>
      </c>
      <c r="I86" s="23">
        <f>IF(OR($A86="",$G86=""),"",IFERROR((VALUE(LEFT($G86,2))*3600+VALUE(MID($G86,4,2))*60+VALUE(MID($G86,7,2)))*Resumen!$B$4+VALUE(RIGHT($G86,2)),""))</f>
        <v/>
      </c>
      <c r="J86" s="23">
        <f>IF(OR($H86="",$I86=""),"",IF($I86&lt;=$H86,"",$I86-$H86))</f>
        <v/>
      </c>
      <c r="K86" s="24">
        <f>IF($J86="","",$J86/Resumen!$B$4/86400)</f>
        <v/>
      </c>
      <c r="L86" s="22" t="n"/>
      <c r="M86" s="25" t="n"/>
      <c r="N86" s="25" t="n"/>
      <c r="O86" s="22" t="n"/>
      <c r="P86" s="22" t="n"/>
      <c r="Q86" s="25" t="n"/>
      <c r="R86" s="21" t="n"/>
      <c r="S86" s="20" t="n"/>
      <c r="T86" s="23">
        <f>IF($A86="","",IF(OR($B86="",$F86="",$G86=""),"REVISAR",IF(OR(LEN($F86)&lt;&gt;11,LEN($G86)&lt;&gt;11,MID($F86,3,1)&lt;&gt;":",MID($F86,6,1)&lt;&gt;":",MID($F86,9,1)&lt;&gt;":",MID($G86,3,1)&lt;&gt;":",MID($G86,6,1)&lt;&gt;":",MID($G86,9,1)&lt;&gt;":"),"REVISAR",IF(OR(IFERROR(VALUE(MID($F86,4,2)),99)&gt;59,IFERROR(VALUE(MID($F86,7,2)),99)&gt;59,IFERROR(VALUE(RIGHT($F86,2)),99)&gt;=Resumen!$B$4,IFERROR(VALUE(MID($G86,4,2)),99)&gt;59,IFERROR(VALUE(MID($G86,7,2)),99)&gt;59,IFERROR(VALUE(RIGHT($G86,2)),99)&gt;=Resumen!$B$4),"REVISAR",IF(OR($H86="",$I86="",$I86&lt;=$H86),"REVISAR","CORRECTO")))))</f>
        <v/>
      </c>
    </row>
    <row r="87" ht="36" customHeight="1">
      <c r="A87" s="20" t="n"/>
      <c r="B87" s="20" t="n"/>
      <c r="C87" s="20" t="n"/>
      <c r="D87" s="20" t="n"/>
      <c r="E87" s="21" t="n"/>
      <c r="F87" s="22" t="n"/>
      <c r="G87" s="22" t="n"/>
      <c r="H87" s="23">
        <f>IF(OR($A87="",$F87=""),"",IFERROR((VALUE(LEFT($F87,2))*3600+VALUE(MID($F87,4,2))*60+VALUE(MID($F87,7,2)))*Resumen!$B$4+VALUE(RIGHT($F87,2)),""))</f>
        <v/>
      </c>
      <c r="I87" s="23">
        <f>IF(OR($A87="",$G87=""),"",IFERROR((VALUE(LEFT($G87,2))*3600+VALUE(MID($G87,4,2))*60+VALUE(MID($G87,7,2)))*Resumen!$B$4+VALUE(RIGHT($G87,2)),""))</f>
        <v/>
      </c>
      <c r="J87" s="23">
        <f>IF(OR($H87="",$I87=""),"",IF($I87&lt;=$H87,"",$I87-$H87))</f>
        <v/>
      </c>
      <c r="K87" s="24">
        <f>IF($J87="","",$J87/Resumen!$B$4/86400)</f>
        <v/>
      </c>
      <c r="L87" s="22" t="n"/>
      <c r="M87" s="25" t="n"/>
      <c r="N87" s="25" t="n"/>
      <c r="O87" s="22" t="n"/>
      <c r="P87" s="22" t="n"/>
      <c r="Q87" s="25" t="n"/>
      <c r="R87" s="21" t="n"/>
      <c r="S87" s="20" t="n"/>
      <c r="T87" s="23">
        <f>IF($A87="","",IF(OR($B87="",$F87="",$G87=""),"REVISAR",IF(OR(LEN($F87)&lt;&gt;11,LEN($G87)&lt;&gt;11,MID($F87,3,1)&lt;&gt;":",MID($F87,6,1)&lt;&gt;":",MID($F87,9,1)&lt;&gt;":",MID($G87,3,1)&lt;&gt;":",MID($G87,6,1)&lt;&gt;":",MID($G87,9,1)&lt;&gt;":"),"REVISAR",IF(OR(IFERROR(VALUE(MID($F87,4,2)),99)&gt;59,IFERROR(VALUE(MID($F87,7,2)),99)&gt;59,IFERROR(VALUE(RIGHT($F87,2)),99)&gt;=Resumen!$B$4,IFERROR(VALUE(MID($G87,4,2)),99)&gt;59,IFERROR(VALUE(MID($G87,7,2)),99)&gt;59,IFERROR(VALUE(RIGHT($G87,2)),99)&gt;=Resumen!$B$4),"REVISAR",IF(OR($H87="",$I87="",$I87&lt;=$H87),"REVISAR","CORRECTO")))))</f>
        <v/>
      </c>
    </row>
    <row r="88" ht="36" customHeight="1">
      <c r="A88" s="20" t="n"/>
      <c r="B88" s="20" t="n"/>
      <c r="C88" s="20" t="n"/>
      <c r="D88" s="20" t="n"/>
      <c r="E88" s="21" t="n"/>
      <c r="F88" s="22" t="n"/>
      <c r="G88" s="22" t="n"/>
      <c r="H88" s="23">
        <f>IF(OR($A88="",$F88=""),"",IFERROR((VALUE(LEFT($F88,2))*3600+VALUE(MID($F88,4,2))*60+VALUE(MID($F88,7,2)))*Resumen!$B$4+VALUE(RIGHT($F88,2)),""))</f>
        <v/>
      </c>
      <c r="I88" s="23">
        <f>IF(OR($A88="",$G88=""),"",IFERROR((VALUE(LEFT($G88,2))*3600+VALUE(MID($G88,4,2))*60+VALUE(MID($G88,7,2)))*Resumen!$B$4+VALUE(RIGHT($G88,2)),""))</f>
        <v/>
      </c>
      <c r="J88" s="23">
        <f>IF(OR($H88="",$I88=""),"",IF($I88&lt;=$H88,"",$I88-$H88))</f>
        <v/>
      </c>
      <c r="K88" s="24">
        <f>IF($J88="","",$J88/Resumen!$B$4/86400)</f>
        <v/>
      </c>
      <c r="L88" s="22" t="n"/>
      <c r="M88" s="25" t="n"/>
      <c r="N88" s="25" t="n"/>
      <c r="O88" s="22" t="n"/>
      <c r="P88" s="22" t="n"/>
      <c r="Q88" s="25" t="n"/>
      <c r="R88" s="21" t="n"/>
      <c r="S88" s="20" t="n"/>
      <c r="T88" s="23">
        <f>IF($A88="","",IF(OR($B88="",$F88="",$G88=""),"REVISAR",IF(OR(LEN($F88)&lt;&gt;11,LEN($G88)&lt;&gt;11,MID($F88,3,1)&lt;&gt;":",MID($F88,6,1)&lt;&gt;":",MID($F88,9,1)&lt;&gt;":",MID($G88,3,1)&lt;&gt;":",MID($G88,6,1)&lt;&gt;":",MID($G88,9,1)&lt;&gt;":"),"REVISAR",IF(OR(IFERROR(VALUE(MID($F88,4,2)),99)&gt;59,IFERROR(VALUE(MID($F88,7,2)),99)&gt;59,IFERROR(VALUE(RIGHT($F88,2)),99)&gt;=Resumen!$B$4,IFERROR(VALUE(MID($G88,4,2)),99)&gt;59,IFERROR(VALUE(MID($G88,7,2)),99)&gt;59,IFERROR(VALUE(RIGHT($G88,2)),99)&gt;=Resumen!$B$4),"REVISAR",IF(OR($H88="",$I88="",$I88&lt;=$H88),"REVISAR","CORRECTO")))))</f>
        <v/>
      </c>
    </row>
    <row r="89" ht="36" customHeight="1">
      <c r="A89" s="20" t="n"/>
      <c r="B89" s="20" t="n"/>
      <c r="C89" s="20" t="n"/>
      <c r="D89" s="20" t="n"/>
      <c r="E89" s="21" t="n"/>
      <c r="F89" s="22" t="n"/>
      <c r="G89" s="22" t="n"/>
      <c r="H89" s="23">
        <f>IF(OR($A89="",$F89=""),"",IFERROR((VALUE(LEFT($F89,2))*3600+VALUE(MID($F89,4,2))*60+VALUE(MID($F89,7,2)))*Resumen!$B$4+VALUE(RIGHT($F89,2)),""))</f>
        <v/>
      </c>
      <c r="I89" s="23">
        <f>IF(OR($A89="",$G89=""),"",IFERROR((VALUE(LEFT($G89,2))*3600+VALUE(MID($G89,4,2))*60+VALUE(MID($G89,7,2)))*Resumen!$B$4+VALUE(RIGHT($G89,2)),""))</f>
        <v/>
      </c>
      <c r="J89" s="23">
        <f>IF(OR($H89="",$I89=""),"",IF($I89&lt;=$H89,"",$I89-$H89))</f>
        <v/>
      </c>
      <c r="K89" s="24">
        <f>IF($J89="","",$J89/Resumen!$B$4/86400)</f>
        <v/>
      </c>
      <c r="L89" s="22" t="n"/>
      <c r="M89" s="25" t="n"/>
      <c r="N89" s="25" t="n"/>
      <c r="O89" s="22" t="n"/>
      <c r="P89" s="22" t="n"/>
      <c r="Q89" s="25" t="n"/>
      <c r="R89" s="21" t="n"/>
      <c r="S89" s="20" t="n"/>
      <c r="T89" s="23">
        <f>IF($A89="","",IF(OR($B89="",$F89="",$G89=""),"REVISAR",IF(OR(LEN($F89)&lt;&gt;11,LEN($G89)&lt;&gt;11,MID($F89,3,1)&lt;&gt;":",MID($F89,6,1)&lt;&gt;":",MID($F89,9,1)&lt;&gt;":",MID($G89,3,1)&lt;&gt;":",MID($G89,6,1)&lt;&gt;":",MID($G89,9,1)&lt;&gt;":"),"REVISAR",IF(OR(IFERROR(VALUE(MID($F89,4,2)),99)&gt;59,IFERROR(VALUE(MID($F89,7,2)),99)&gt;59,IFERROR(VALUE(RIGHT($F89,2)),99)&gt;=Resumen!$B$4,IFERROR(VALUE(MID($G89,4,2)),99)&gt;59,IFERROR(VALUE(MID($G89,7,2)),99)&gt;59,IFERROR(VALUE(RIGHT($G89,2)),99)&gt;=Resumen!$B$4),"REVISAR",IF(OR($H89="",$I89="",$I89&lt;=$H89),"REVISAR","CORRECTO")))))</f>
        <v/>
      </c>
    </row>
    <row r="90" ht="36" customHeight="1">
      <c r="A90" s="20" t="n"/>
      <c r="B90" s="20" t="n"/>
      <c r="C90" s="20" t="n"/>
      <c r="D90" s="20" t="n"/>
      <c r="E90" s="21" t="n"/>
      <c r="F90" s="22" t="n"/>
      <c r="G90" s="22" t="n"/>
      <c r="H90" s="23">
        <f>IF(OR($A90="",$F90=""),"",IFERROR((VALUE(LEFT($F90,2))*3600+VALUE(MID($F90,4,2))*60+VALUE(MID($F90,7,2)))*Resumen!$B$4+VALUE(RIGHT($F90,2)),""))</f>
        <v/>
      </c>
      <c r="I90" s="23">
        <f>IF(OR($A90="",$G90=""),"",IFERROR((VALUE(LEFT($G90,2))*3600+VALUE(MID($G90,4,2))*60+VALUE(MID($G90,7,2)))*Resumen!$B$4+VALUE(RIGHT($G90,2)),""))</f>
        <v/>
      </c>
      <c r="J90" s="23">
        <f>IF(OR($H90="",$I90=""),"",IF($I90&lt;=$H90,"",$I90-$H90))</f>
        <v/>
      </c>
      <c r="K90" s="24">
        <f>IF($J90="","",$J90/Resumen!$B$4/86400)</f>
        <v/>
      </c>
      <c r="L90" s="22" t="n"/>
      <c r="M90" s="25" t="n"/>
      <c r="N90" s="25" t="n"/>
      <c r="O90" s="22" t="n"/>
      <c r="P90" s="22" t="n"/>
      <c r="Q90" s="25" t="n"/>
      <c r="R90" s="21" t="n"/>
      <c r="S90" s="20" t="n"/>
      <c r="T90" s="23">
        <f>IF($A90="","",IF(OR($B90="",$F90="",$G90=""),"REVISAR",IF(OR(LEN($F90)&lt;&gt;11,LEN($G90)&lt;&gt;11,MID($F90,3,1)&lt;&gt;":",MID($F90,6,1)&lt;&gt;":",MID($F90,9,1)&lt;&gt;":",MID($G90,3,1)&lt;&gt;":",MID($G90,6,1)&lt;&gt;":",MID($G90,9,1)&lt;&gt;":"),"REVISAR",IF(OR(IFERROR(VALUE(MID($F90,4,2)),99)&gt;59,IFERROR(VALUE(MID($F90,7,2)),99)&gt;59,IFERROR(VALUE(RIGHT($F90,2)),99)&gt;=Resumen!$B$4,IFERROR(VALUE(MID($G90,4,2)),99)&gt;59,IFERROR(VALUE(MID($G90,7,2)),99)&gt;59,IFERROR(VALUE(RIGHT($G90,2)),99)&gt;=Resumen!$B$4),"REVISAR",IF(OR($H90="",$I90="",$I90&lt;=$H90),"REVISAR","CORRECTO")))))</f>
        <v/>
      </c>
    </row>
    <row r="91" ht="36" customHeight="1">
      <c r="A91" s="20" t="n"/>
      <c r="B91" s="20" t="n"/>
      <c r="C91" s="20" t="n"/>
      <c r="D91" s="20" t="n"/>
      <c r="E91" s="21" t="n"/>
      <c r="F91" s="22" t="n"/>
      <c r="G91" s="22" t="n"/>
      <c r="H91" s="23">
        <f>IF(OR($A91="",$F91=""),"",IFERROR((VALUE(LEFT($F91,2))*3600+VALUE(MID($F91,4,2))*60+VALUE(MID($F91,7,2)))*Resumen!$B$4+VALUE(RIGHT($F91,2)),""))</f>
        <v/>
      </c>
      <c r="I91" s="23">
        <f>IF(OR($A91="",$G91=""),"",IFERROR((VALUE(LEFT($G91,2))*3600+VALUE(MID($G91,4,2))*60+VALUE(MID($G91,7,2)))*Resumen!$B$4+VALUE(RIGHT($G91,2)),""))</f>
        <v/>
      </c>
      <c r="J91" s="23">
        <f>IF(OR($H91="",$I91=""),"",IF($I91&lt;=$H91,"",$I91-$H91))</f>
        <v/>
      </c>
      <c r="K91" s="24">
        <f>IF($J91="","",$J91/Resumen!$B$4/86400)</f>
        <v/>
      </c>
      <c r="L91" s="22" t="n"/>
      <c r="M91" s="25" t="n"/>
      <c r="N91" s="25" t="n"/>
      <c r="O91" s="22" t="n"/>
      <c r="P91" s="22" t="n"/>
      <c r="Q91" s="25" t="n"/>
      <c r="R91" s="21" t="n"/>
      <c r="S91" s="20" t="n"/>
      <c r="T91" s="23">
        <f>IF($A91="","",IF(OR($B91="",$F91="",$G91=""),"REVISAR",IF(OR(LEN($F91)&lt;&gt;11,LEN($G91)&lt;&gt;11,MID($F91,3,1)&lt;&gt;":",MID($F91,6,1)&lt;&gt;":",MID($F91,9,1)&lt;&gt;":",MID($G91,3,1)&lt;&gt;":",MID($G91,6,1)&lt;&gt;":",MID($G91,9,1)&lt;&gt;":"),"REVISAR",IF(OR(IFERROR(VALUE(MID($F91,4,2)),99)&gt;59,IFERROR(VALUE(MID($F91,7,2)),99)&gt;59,IFERROR(VALUE(RIGHT($F91,2)),99)&gt;=Resumen!$B$4,IFERROR(VALUE(MID($G91,4,2)),99)&gt;59,IFERROR(VALUE(MID($G91,7,2)),99)&gt;59,IFERROR(VALUE(RIGHT($G91,2)),99)&gt;=Resumen!$B$4),"REVISAR",IF(OR($H91="",$I91="",$I91&lt;=$H91),"REVISAR","CORRECTO")))))</f>
        <v/>
      </c>
    </row>
    <row r="92" ht="36" customHeight="1">
      <c r="A92" s="20" t="n"/>
      <c r="B92" s="20" t="n"/>
      <c r="C92" s="20" t="n"/>
      <c r="D92" s="20" t="n"/>
      <c r="E92" s="21" t="n"/>
      <c r="F92" s="22" t="n"/>
      <c r="G92" s="22" t="n"/>
      <c r="H92" s="23">
        <f>IF(OR($A92="",$F92=""),"",IFERROR((VALUE(LEFT($F92,2))*3600+VALUE(MID($F92,4,2))*60+VALUE(MID($F92,7,2)))*Resumen!$B$4+VALUE(RIGHT($F92,2)),""))</f>
        <v/>
      </c>
      <c r="I92" s="23">
        <f>IF(OR($A92="",$G92=""),"",IFERROR((VALUE(LEFT($G92,2))*3600+VALUE(MID($G92,4,2))*60+VALUE(MID($G92,7,2)))*Resumen!$B$4+VALUE(RIGHT($G92,2)),""))</f>
        <v/>
      </c>
      <c r="J92" s="23">
        <f>IF(OR($H92="",$I92=""),"",IF($I92&lt;=$H92,"",$I92-$H92))</f>
        <v/>
      </c>
      <c r="K92" s="24">
        <f>IF($J92="","",$J92/Resumen!$B$4/86400)</f>
        <v/>
      </c>
      <c r="L92" s="22" t="n"/>
      <c r="M92" s="25" t="n"/>
      <c r="N92" s="25" t="n"/>
      <c r="O92" s="22" t="n"/>
      <c r="P92" s="22" t="n"/>
      <c r="Q92" s="25" t="n"/>
      <c r="R92" s="21" t="n"/>
      <c r="S92" s="20" t="n"/>
      <c r="T92" s="23">
        <f>IF($A92="","",IF(OR($B92="",$F92="",$G92=""),"REVISAR",IF(OR(LEN($F92)&lt;&gt;11,LEN($G92)&lt;&gt;11,MID($F92,3,1)&lt;&gt;":",MID($F92,6,1)&lt;&gt;":",MID($F92,9,1)&lt;&gt;":",MID($G92,3,1)&lt;&gt;":",MID($G92,6,1)&lt;&gt;":",MID($G92,9,1)&lt;&gt;":"),"REVISAR",IF(OR(IFERROR(VALUE(MID($F92,4,2)),99)&gt;59,IFERROR(VALUE(MID($F92,7,2)),99)&gt;59,IFERROR(VALUE(RIGHT($F92,2)),99)&gt;=Resumen!$B$4,IFERROR(VALUE(MID($G92,4,2)),99)&gt;59,IFERROR(VALUE(MID($G92,7,2)),99)&gt;59,IFERROR(VALUE(RIGHT($G92,2)),99)&gt;=Resumen!$B$4),"REVISAR",IF(OR($H92="",$I92="",$I92&lt;=$H92),"REVISAR","CORRECTO")))))</f>
        <v/>
      </c>
    </row>
    <row r="93" ht="36" customHeight="1">
      <c r="A93" s="20" t="n"/>
      <c r="B93" s="20" t="n"/>
      <c r="C93" s="20" t="n"/>
      <c r="D93" s="20" t="n"/>
      <c r="E93" s="21" t="n"/>
      <c r="F93" s="22" t="n"/>
      <c r="G93" s="22" t="n"/>
      <c r="H93" s="23">
        <f>IF(OR($A93="",$F93=""),"",IFERROR((VALUE(LEFT($F93,2))*3600+VALUE(MID($F93,4,2))*60+VALUE(MID($F93,7,2)))*Resumen!$B$4+VALUE(RIGHT($F93,2)),""))</f>
        <v/>
      </c>
      <c r="I93" s="23">
        <f>IF(OR($A93="",$G93=""),"",IFERROR((VALUE(LEFT($G93,2))*3600+VALUE(MID($G93,4,2))*60+VALUE(MID($G93,7,2)))*Resumen!$B$4+VALUE(RIGHT($G93,2)),""))</f>
        <v/>
      </c>
      <c r="J93" s="23">
        <f>IF(OR($H93="",$I93=""),"",IF($I93&lt;=$H93,"",$I93-$H93))</f>
        <v/>
      </c>
      <c r="K93" s="24">
        <f>IF($J93="","",$J93/Resumen!$B$4/86400)</f>
        <v/>
      </c>
      <c r="L93" s="22" t="n"/>
      <c r="M93" s="25" t="n"/>
      <c r="N93" s="25" t="n"/>
      <c r="O93" s="22" t="n"/>
      <c r="P93" s="22" t="n"/>
      <c r="Q93" s="25" t="n"/>
      <c r="R93" s="21" t="n"/>
      <c r="S93" s="20" t="n"/>
      <c r="T93" s="23">
        <f>IF($A93="","",IF(OR($B93="",$F93="",$G93=""),"REVISAR",IF(OR(LEN($F93)&lt;&gt;11,LEN($G93)&lt;&gt;11,MID($F93,3,1)&lt;&gt;":",MID($F93,6,1)&lt;&gt;":",MID($F93,9,1)&lt;&gt;":",MID($G93,3,1)&lt;&gt;":",MID($G93,6,1)&lt;&gt;":",MID($G93,9,1)&lt;&gt;":"),"REVISAR",IF(OR(IFERROR(VALUE(MID($F93,4,2)),99)&gt;59,IFERROR(VALUE(MID($F93,7,2)),99)&gt;59,IFERROR(VALUE(RIGHT($F93,2)),99)&gt;=Resumen!$B$4,IFERROR(VALUE(MID($G93,4,2)),99)&gt;59,IFERROR(VALUE(MID($G93,7,2)),99)&gt;59,IFERROR(VALUE(RIGHT($G93,2)),99)&gt;=Resumen!$B$4),"REVISAR",IF(OR($H93="",$I93="",$I93&lt;=$H93),"REVISAR","CORRECTO")))))</f>
        <v/>
      </c>
    </row>
    <row r="94" ht="36" customHeight="1">
      <c r="A94" s="20" t="n"/>
      <c r="B94" s="20" t="n"/>
      <c r="C94" s="20" t="n"/>
      <c r="D94" s="20" t="n"/>
      <c r="E94" s="21" t="n"/>
      <c r="F94" s="22" t="n"/>
      <c r="G94" s="22" t="n"/>
      <c r="H94" s="23">
        <f>IF(OR($A94="",$F94=""),"",IFERROR((VALUE(LEFT($F94,2))*3600+VALUE(MID($F94,4,2))*60+VALUE(MID($F94,7,2)))*Resumen!$B$4+VALUE(RIGHT($F94,2)),""))</f>
        <v/>
      </c>
      <c r="I94" s="23">
        <f>IF(OR($A94="",$G94=""),"",IFERROR((VALUE(LEFT($G94,2))*3600+VALUE(MID($G94,4,2))*60+VALUE(MID($G94,7,2)))*Resumen!$B$4+VALUE(RIGHT($G94,2)),""))</f>
        <v/>
      </c>
      <c r="J94" s="23">
        <f>IF(OR($H94="",$I94=""),"",IF($I94&lt;=$H94,"",$I94-$H94))</f>
        <v/>
      </c>
      <c r="K94" s="24">
        <f>IF($J94="","",$J94/Resumen!$B$4/86400)</f>
        <v/>
      </c>
      <c r="L94" s="22" t="n"/>
      <c r="M94" s="25" t="n"/>
      <c r="N94" s="25" t="n"/>
      <c r="O94" s="22" t="n"/>
      <c r="P94" s="22" t="n"/>
      <c r="Q94" s="25" t="n"/>
      <c r="R94" s="21" t="n"/>
      <c r="S94" s="20" t="n"/>
      <c r="T94" s="23">
        <f>IF($A94="","",IF(OR($B94="",$F94="",$G94=""),"REVISAR",IF(OR(LEN($F94)&lt;&gt;11,LEN($G94)&lt;&gt;11,MID($F94,3,1)&lt;&gt;":",MID($F94,6,1)&lt;&gt;":",MID($F94,9,1)&lt;&gt;":",MID($G94,3,1)&lt;&gt;":",MID($G94,6,1)&lt;&gt;":",MID($G94,9,1)&lt;&gt;":"),"REVISAR",IF(OR(IFERROR(VALUE(MID($F94,4,2)),99)&gt;59,IFERROR(VALUE(MID($F94,7,2)),99)&gt;59,IFERROR(VALUE(RIGHT($F94,2)),99)&gt;=Resumen!$B$4,IFERROR(VALUE(MID($G94,4,2)),99)&gt;59,IFERROR(VALUE(MID($G94,7,2)),99)&gt;59,IFERROR(VALUE(RIGHT($G94,2)),99)&gt;=Resumen!$B$4),"REVISAR",IF(OR($H94="",$I94="",$I94&lt;=$H94),"REVISAR","CORRECTO")))))</f>
        <v/>
      </c>
    </row>
    <row r="95" ht="36" customHeight="1">
      <c r="A95" s="20" t="n"/>
      <c r="B95" s="20" t="n"/>
      <c r="C95" s="20" t="n"/>
      <c r="D95" s="20" t="n"/>
      <c r="E95" s="21" t="n"/>
      <c r="F95" s="22" t="n"/>
      <c r="G95" s="22" t="n"/>
      <c r="H95" s="23">
        <f>IF(OR($A95="",$F95=""),"",IFERROR((VALUE(LEFT($F95,2))*3600+VALUE(MID($F95,4,2))*60+VALUE(MID($F95,7,2)))*Resumen!$B$4+VALUE(RIGHT($F95,2)),""))</f>
        <v/>
      </c>
      <c r="I95" s="23">
        <f>IF(OR($A95="",$G95=""),"",IFERROR((VALUE(LEFT($G95,2))*3600+VALUE(MID($G95,4,2))*60+VALUE(MID($G95,7,2)))*Resumen!$B$4+VALUE(RIGHT($G95,2)),""))</f>
        <v/>
      </c>
      <c r="J95" s="23">
        <f>IF(OR($H95="",$I95=""),"",IF($I95&lt;=$H95,"",$I95-$H95))</f>
        <v/>
      </c>
      <c r="K95" s="24">
        <f>IF($J95="","",$J95/Resumen!$B$4/86400)</f>
        <v/>
      </c>
      <c r="L95" s="22" t="n"/>
      <c r="M95" s="25" t="n"/>
      <c r="N95" s="25" t="n"/>
      <c r="O95" s="22" t="n"/>
      <c r="P95" s="22" t="n"/>
      <c r="Q95" s="25" t="n"/>
      <c r="R95" s="21" t="n"/>
      <c r="S95" s="20" t="n"/>
      <c r="T95" s="23">
        <f>IF($A95="","",IF(OR($B95="",$F95="",$G95=""),"REVISAR",IF(OR(LEN($F95)&lt;&gt;11,LEN($G95)&lt;&gt;11,MID($F95,3,1)&lt;&gt;":",MID($F95,6,1)&lt;&gt;":",MID($F95,9,1)&lt;&gt;":",MID($G95,3,1)&lt;&gt;":",MID($G95,6,1)&lt;&gt;":",MID($G95,9,1)&lt;&gt;":"),"REVISAR",IF(OR(IFERROR(VALUE(MID($F95,4,2)),99)&gt;59,IFERROR(VALUE(MID($F95,7,2)),99)&gt;59,IFERROR(VALUE(RIGHT($F95,2)),99)&gt;=Resumen!$B$4,IFERROR(VALUE(MID($G95,4,2)),99)&gt;59,IFERROR(VALUE(MID($G95,7,2)),99)&gt;59,IFERROR(VALUE(RIGHT($G95,2)),99)&gt;=Resumen!$B$4),"REVISAR",IF(OR($H95="",$I95="",$I95&lt;=$H95),"REVISAR","CORRECTO")))))</f>
        <v/>
      </c>
    </row>
    <row r="96" ht="36" customHeight="1">
      <c r="A96" s="20" t="n"/>
      <c r="B96" s="20" t="n"/>
      <c r="C96" s="20" t="n"/>
      <c r="D96" s="20" t="n"/>
      <c r="E96" s="21" t="n"/>
      <c r="F96" s="22" t="n"/>
      <c r="G96" s="22" t="n"/>
      <c r="H96" s="23">
        <f>IF(OR($A96="",$F96=""),"",IFERROR((VALUE(LEFT($F96,2))*3600+VALUE(MID($F96,4,2))*60+VALUE(MID($F96,7,2)))*Resumen!$B$4+VALUE(RIGHT($F96,2)),""))</f>
        <v/>
      </c>
      <c r="I96" s="23">
        <f>IF(OR($A96="",$G96=""),"",IFERROR((VALUE(LEFT($G96,2))*3600+VALUE(MID($G96,4,2))*60+VALUE(MID($G96,7,2)))*Resumen!$B$4+VALUE(RIGHT($G96,2)),""))</f>
        <v/>
      </c>
      <c r="J96" s="23">
        <f>IF(OR($H96="",$I96=""),"",IF($I96&lt;=$H96,"",$I96-$H96))</f>
        <v/>
      </c>
      <c r="K96" s="24">
        <f>IF($J96="","",$J96/Resumen!$B$4/86400)</f>
        <v/>
      </c>
      <c r="L96" s="22" t="n"/>
      <c r="M96" s="25" t="n"/>
      <c r="N96" s="25" t="n"/>
      <c r="O96" s="22" t="n"/>
      <c r="P96" s="22" t="n"/>
      <c r="Q96" s="25" t="n"/>
      <c r="R96" s="21" t="n"/>
      <c r="S96" s="20" t="n"/>
      <c r="T96" s="23">
        <f>IF($A96="","",IF(OR($B96="",$F96="",$G96=""),"REVISAR",IF(OR(LEN($F96)&lt;&gt;11,LEN($G96)&lt;&gt;11,MID($F96,3,1)&lt;&gt;":",MID($F96,6,1)&lt;&gt;":",MID($F96,9,1)&lt;&gt;":",MID($G96,3,1)&lt;&gt;":",MID($G96,6,1)&lt;&gt;":",MID($G96,9,1)&lt;&gt;":"),"REVISAR",IF(OR(IFERROR(VALUE(MID($F96,4,2)),99)&gt;59,IFERROR(VALUE(MID($F96,7,2)),99)&gt;59,IFERROR(VALUE(RIGHT($F96,2)),99)&gt;=Resumen!$B$4,IFERROR(VALUE(MID($G96,4,2)),99)&gt;59,IFERROR(VALUE(MID($G96,7,2)),99)&gt;59,IFERROR(VALUE(RIGHT($G96,2)),99)&gt;=Resumen!$B$4),"REVISAR",IF(OR($H96="",$I96="",$I96&lt;=$H96),"REVISAR","CORRECTO")))))</f>
        <v/>
      </c>
    </row>
    <row r="97" ht="36" customHeight="1">
      <c r="A97" s="20" t="n"/>
      <c r="B97" s="20" t="n"/>
      <c r="C97" s="20" t="n"/>
      <c r="D97" s="20" t="n"/>
      <c r="E97" s="21" t="n"/>
      <c r="F97" s="22" t="n"/>
      <c r="G97" s="22" t="n"/>
      <c r="H97" s="23">
        <f>IF(OR($A97="",$F97=""),"",IFERROR((VALUE(LEFT($F97,2))*3600+VALUE(MID($F97,4,2))*60+VALUE(MID($F97,7,2)))*Resumen!$B$4+VALUE(RIGHT($F97,2)),""))</f>
        <v/>
      </c>
      <c r="I97" s="23">
        <f>IF(OR($A97="",$G97=""),"",IFERROR((VALUE(LEFT($G97,2))*3600+VALUE(MID($G97,4,2))*60+VALUE(MID($G97,7,2)))*Resumen!$B$4+VALUE(RIGHT($G97,2)),""))</f>
        <v/>
      </c>
      <c r="J97" s="23">
        <f>IF(OR($H97="",$I97=""),"",IF($I97&lt;=$H97,"",$I97-$H97))</f>
        <v/>
      </c>
      <c r="K97" s="24">
        <f>IF($J97="","",$J97/Resumen!$B$4/86400)</f>
        <v/>
      </c>
      <c r="L97" s="22" t="n"/>
      <c r="M97" s="25" t="n"/>
      <c r="N97" s="25" t="n"/>
      <c r="O97" s="22" t="n"/>
      <c r="P97" s="22" t="n"/>
      <c r="Q97" s="25" t="n"/>
      <c r="R97" s="21" t="n"/>
      <c r="S97" s="20" t="n"/>
      <c r="T97" s="23">
        <f>IF($A97="","",IF(OR($B97="",$F97="",$G97=""),"REVISAR",IF(OR(LEN($F97)&lt;&gt;11,LEN($G97)&lt;&gt;11,MID($F97,3,1)&lt;&gt;":",MID($F97,6,1)&lt;&gt;":",MID($F97,9,1)&lt;&gt;":",MID($G97,3,1)&lt;&gt;":",MID($G97,6,1)&lt;&gt;":",MID($G97,9,1)&lt;&gt;":"),"REVISAR",IF(OR(IFERROR(VALUE(MID($F97,4,2)),99)&gt;59,IFERROR(VALUE(MID($F97,7,2)),99)&gt;59,IFERROR(VALUE(RIGHT($F97,2)),99)&gt;=Resumen!$B$4,IFERROR(VALUE(MID($G97,4,2)),99)&gt;59,IFERROR(VALUE(MID($G97,7,2)),99)&gt;59,IFERROR(VALUE(RIGHT($G97,2)),99)&gt;=Resumen!$B$4),"REVISAR",IF(OR($H97="",$I97="",$I97&lt;=$H97),"REVISAR","CORRECTO")))))</f>
        <v/>
      </c>
    </row>
    <row r="98" ht="36" customHeight="1">
      <c r="A98" s="20" t="n"/>
      <c r="B98" s="20" t="n"/>
      <c r="C98" s="20" t="n"/>
      <c r="D98" s="20" t="n"/>
      <c r="E98" s="21" t="n"/>
      <c r="F98" s="22" t="n"/>
      <c r="G98" s="22" t="n"/>
      <c r="H98" s="23">
        <f>IF(OR($A98="",$F98=""),"",IFERROR((VALUE(LEFT($F98,2))*3600+VALUE(MID($F98,4,2))*60+VALUE(MID($F98,7,2)))*Resumen!$B$4+VALUE(RIGHT($F98,2)),""))</f>
        <v/>
      </c>
      <c r="I98" s="23">
        <f>IF(OR($A98="",$G98=""),"",IFERROR((VALUE(LEFT($G98,2))*3600+VALUE(MID($G98,4,2))*60+VALUE(MID($G98,7,2)))*Resumen!$B$4+VALUE(RIGHT($G98,2)),""))</f>
        <v/>
      </c>
      <c r="J98" s="23">
        <f>IF(OR($H98="",$I98=""),"",IF($I98&lt;=$H98,"",$I98-$H98))</f>
        <v/>
      </c>
      <c r="K98" s="24">
        <f>IF($J98="","",$J98/Resumen!$B$4/86400)</f>
        <v/>
      </c>
      <c r="L98" s="22" t="n"/>
      <c r="M98" s="25" t="n"/>
      <c r="N98" s="25" t="n"/>
      <c r="O98" s="22" t="n"/>
      <c r="P98" s="22" t="n"/>
      <c r="Q98" s="25" t="n"/>
      <c r="R98" s="21" t="n"/>
      <c r="S98" s="20" t="n"/>
      <c r="T98" s="23">
        <f>IF($A98="","",IF(OR($B98="",$F98="",$G98=""),"REVISAR",IF(OR(LEN($F98)&lt;&gt;11,LEN($G98)&lt;&gt;11,MID($F98,3,1)&lt;&gt;":",MID($F98,6,1)&lt;&gt;":",MID($F98,9,1)&lt;&gt;":",MID($G98,3,1)&lt;&gt;":",MID($G98,6,1)&lt;&gt;":",MID($G98,9,1)&lt;&gt;":"),"REVISAR",IF(OR(IFERROR(VALUE(MID($F98,4,2)),99)&gt;59,IFERROR(VALUE(MID($F98,7,2)),99)&gt;59,IFERROR(VALUE(RIGHT($F98,2)),99)&gt;=Resumen!$B$4,IFERROR(VALUE(MID($G98,4,2)),99)&gt;59,IFERROR(VALUE(MID($G98,7,2)),99)&gt;59,IFERROR(VALUE(RIGHT($G98,2)),99)&gt;=Resumen!$B$4),"REVISAR",IF(OR($H98="",$I98="",$I98&lt;=$H98),"REVISAR","CORRECTO")))))</f>
        <v/>
      </c>
    </row>
    <row r="99" ht="36" customHeight="1">
      <c r="A99" s="20" t="n"/>
      <c r="B99" s="20" t="n"/>
      <c r="C99" s="20" t="n"/>
      <c r="D99" s="20" t="n"/>
      <c r="E99" s="21" t="n"/>
      <c r="F99" s="22" t="n"/>
      <c r="G99" s="22" t="n"/>
      <c r="H99" s="23">
        <f>IF(OR($A99="",$F99=""),"",IFERROR((VALUE(LEFT($F99,2))*3600+VALUE(MID($F99,4,2))*60+VALUE(MID($F99,7,2)))*Resumen!$B$4+VALUE(RIGHT($F99,2)),""))</f>
        <v/>
      </c>
      <c r="I99" s="23">
        <f>IF(OR($A99="",$G99=""),"",IFERROR((VALUE(LEFT($G99,2))*3600+VALUE(MID($G99,4,2))*60+VALUE(MID($G99,7,2)))*Resumen!$B$4+VALUE(RIGHT($G99,2)),""))</f>
        <v/>
      </c>
      <c r="J99" s="23">
        <f>IF(OR($H99="",$I99=""),"",IF($I99&lt;=$H99,"",$I99-$H99))</f>
        <v/>
      </c>
      <c r="K99" s="24">
        <f>IF($J99="","",$J99/Resumen!$B$4/86400)</f>
        <v/>
      </c>
      <c r="L99" s="22" t="n"/>
      <c r="M99" s="25" t="n"/>
      <c r="N99" s="25" t="n"/>
      <c r="O99" s="22" t="n"/>
      <c r="P99" s="22" t="n"/>
      <c r="Q99" s="25" t="n"/>
      <c r="R99" s="21" t="n"/>
      <c r="S99" s="20" t="n"/>
      <c r="T99" s="23">
        <f>IF($A99="","",IF(OR($B99="",$F99="",$G99=""),"REVISAR",IF(OR(LEN($F99)&lt;&gt;11,LEN($G99)&lt;&gt;11,MID($F99,3,1)&lt;&gt;":",MID($F99,6,1)&lt;&gt;":",MID($F99,9,1)&lt;&gt;":",MID($G99,3,1)&lt;&gt;":",MID($G99,6,1)&lt;&gt;":",MID($G99,9,1)&lt;&gt;":"),"REVISAR",IF(OR(IFERROR(VALUE(MID($F99,4,2)),99)&gt;59,IFERROR(VALUE(MID($F99,7,2)),99)&gt;59,IFERROR(VALUE(RIGHT($F99,2)),99)&gt;=Resumen!$B$4,IFERROR(VALUE(MID($G99,4,2)),99)&gt;59,IFERROR(VALUE(MID($G99,7,2)),99)&gt;59,IFERROR(VALUE(RIGHT($G99,2)),99)&gt;=Resumen!$B$4),"REVISAR",IF(OR($H99="",$I99="",$I99&lt;=$H99),"REVISAR","CORRECTO")))))</f>
        <v/>
      </c>
    </row>
    <row r="100" ht="36" customHeight="1">
      <c r="A100" s="20" t="n"/>
      <c r="B100" s="20" t="n"/>
      <c r="C100" s="20" t="n"/>
      <c r="D100" s="20" t="n"/>
      <c r="E100" s="21" t="n"/>
      <c r="F100" s="22" t="n"/>
      <c r="G100" s="22" t="n"/>
      <c r="H100" s="23">
        <f>IF(OR($A100="",$F100=""),"",IFERROR((VALUE(LEFT($F100,2))*3600+VALUE(MID($F100,4,2))*60+VALUE(MID($F100,7,2)))*Resumen!$B$4+VALUE(RIGHT($F100,2)),""))</f>
        <v/>
      </c>
      <c r="I100" s="23">
        <f>IF(OR($A100="",$G100=""),"",IFERROR((VALUE(LEFT($G100,2))*3600+VALUE(MID($G100,4,2))*60+VALUE(MID($G100,7,2)))*Resumen!$B$4+VALUE(RIGHT($G100,2)),""))</f>
        <v/>
      </c>
      <c r="J100" s="23">
        <f>IF(OR($H100="",$I100=""),"",IF($I100&lt;=$H100,"",$I100-$H100))</f>
        <v/>
      </c>
      <c r="K100" s="24">
        <f>IF($J100="","",$J100/Resumen!$B$4/86400)</f>
        <v/>
      </c>
      <c r="L100" s="22" t="n"/>
      <c r="M100" s="25" t="n"/>
      <c r="N100" s="25" t="n"/>
      <c r="O100" s="22" t="n"/>
      <c r="P100" s="22" t="n"/>
      <c r="Q100" s="25" t="n"/>
      <c r="R100" s="21" t="n"/>
      <c r="S100" s="20" t="n"/>
      <c r="T100" s="23">
        <f>IF($A100="","",IF(OR($B100="",$F100="",$G100=""),"REVISAR",IF(OR(LEN($F100)&lt;&gt;11,LEN($G100)&lt;&gt;11,MID($F100,3,1)&lt;&gt;":",MID($F100,6,1)&lt;&gt;":",MID($F100,9,1)&lt;&gt;":",MID($G100,3,1)&lt;&gt;":",MID($G100,6,1)&lt;&gt;":",MID($G100,9,1)&lt;&gt;":"),"REVISAR",IF(OR(IFERROR(VALUE(MID($F100,4,2)),99)&gt;59,IFERROR(VALUE(MID($F100,7,2)),99)&gt;59,IFERROR(VALUE(RIGHT($F100,2)),99)&gt;=Resumen!$B$4,IFERROR(VALUE(MID($G100,4,2)),99)&gt;59,IFERROR(VALUE(MID($G100,7,2)),99)&gt;59,IFERROR(VALUE(RIGHT($G100,2)),99)&gt;=Resumen!$B$4),"REVISAR",IF(OR($H100="",$I100="",$I100&lt;=$H100),"REVISAR","CORRECTO")))))</f>
        <v/>
      </c>
    </row>
    <row r="101" ht="36" customHeight="1">
      <c r="A101" s="20" t="n"/>
      <c r="B101" s="20" t="n"/>
      <c r="C101" s="20" t="n"/>
      <c r="D101" s="20" t="n"/>
      <c r="E101" s="21" t="n"/>
      <c r="F101" s="22" t="n"/>
      <c r="G101" s="22" t="n"/>
      <c r="H101" s="23">
        <f>IF(OR($A101="",$F101=""),"",IFERROR((VALUE(LEFT($F101,2))*3600+VALUE(MID($F101,4,2))*60+VALUE(MID($F101,7,2)))*Resumen!$B$4+VALUE(RIGHT($F101,2)),""))</f>
        <v/>
      </c>
      <c r="I101" s="23">
        <f>IF(OR($A101="",$G101=""),"",IFERROR((VALUE(LEFT($G101,2))*3600+VALUE(MID($G101,4,2))*60+VALUE(MID($G101,7,2)))*Resumen!$B$4+VALUE(RIGHT($G101,2)),""))</f>
        <v/>
      </c>
      <c r="J101" s="23">
        <f>IF(OR($H101="",$I101=""),"",IF($I101&lt;=$H101,"",$I101-$H101))</f>
        <v/>
      </c>
      <c r="K101" s="24">
        <f>IF($J101="","",$J101/Resumen!$B$4/86400)</f>
        <v/>
      </c>
      <c r="L101" s="22" t="n"/>
      <c r="M101" s="25" t="n"/>
      <c r="N101" s="25" t="n"/>
      <c r="O101" s="22" t="n"/>
      <c r="P101" s="22" t="n"/>
      <c r="Q101" s="25" t="n"/>
      <c r="R101" s="21" t="n"/>
      <c r="S101" s="20" t="n"/>
      <c r="T101" s="23">
        <f>IF($A101="","",IF(OR($B101="",$F101="",$G101=""),"REVISAR",IF(OR(LEN($F101)&lt;&gt;11,LEN($G101)&lt;&gt;11,MID($F101,3,1)&lt;&gt;":",MID($F101,6,1)&lt;&gt;":",MID($F101,9,1)&lt;&gt;":",MID($G101,3,1)&lt;&gt;":",MID($G101,6,1)&lt;&gt;":",MID($G101,9,1)&lt;&gt;":"),"REVISAR",IF(OR(IFERROR(VALUE(MID($F101,4,2)),99)&gt;59,IFERROR(VALUE(MID($F101,7,2)),99)&gt;59,IFERROR(VALUE(RIGHT($F101,2)),99)&gt;=Resumen!$B$4,IFERROR(VALUE(MID($G101,4,2)),99)&gt;59,IFERROR(VALUE(MID($G101,7,2)),99)&gt;59,IFERROR(VALUE(RIGHT($G101,2)),99)&gt;=Resumen!$B$4),"REVISAR",IF(OR($H101="",$I101="",$I101&lt;=$H101),"REVISAR","CORRECTO")))))</f>
        <v/>
      </c>
    </row>
    <row r="102" ht="36" customHeight="1">
      <c r="A102" s="20" t="n"/>
      <c r="B102" s="20" t="n"/>
      <c r="C102" s="20" t="n"/>
      <c r="D102" s="20" t="n"/>
      <c r="E102" s="21" t="n"/>
      <c r="F102" s="22" t="n"/>
      <c r="G102" s="22" t="n"/>
      <c r="H102" s="23">
        <f>IF(OR($A102="",$F102=""),"",IFERROR((VALUE(LEFT($F102,2))*3600+VALUE(MID($F102,4,2))*60+VALUE(MID($F102,7,2)))*Resumen!$B$4+VALUE(RIGHT($F102,2)),""))</f>
        <v/>
      </c>
      <c r="I102" s="23">
        <f>IF(OR($A102="",$G102=""),"",IFERROR((VALUE(LEFT($G102,2))*3600+VALUE(MID($G102,4,2))*60+VALUE(MID($G102,7,2)))*Resumen!$B$4+VALUE(RIGHT($G102,2)),""))</f>
        <v/>
      </c>
      <c r="J102" s="23">
        <f>IF(OR($H102="",$I102=""),"",IF($I102&lt;=$H102,"",$I102-$H102))</f>
        <v/>
      </c>
      <c r="K102" s="24">
        <f>IF($J102="","",$J102/Resumen!$B$4/86400)</f>
        <v/>
      </c>
      <c r="L102" s="22" t="n"/>
      <c r="M102" s="25" t="n"/>
      <c r="N102" s="25" t="n"/>
      <c r="O102" s="22" t="n"/>
      <c r="P102" s="22" t="n"/>
      <c r="Q102" s="25" t="n"/>
      <c r="R102" s="21" t="n"/>
      <c r="S102" s="20" t="n"/>
      <c r="T102" s="23">
        <f>IF($A102="","",IF(OR($B102="",$F102="",$G102=""),"REVISAR",IF(OR(LEN($F102)&lt;&gt;11,LEN($G102)&lt;&gt;11,MID($F102,3,1)&lt;&gt;":",MID($F102,6,1)&lt;&gt;":",MID($F102,9,1)&lt;&gt;":",MID($G102,3,1)&lt;&gt;":",MID($G102,6,1)&lt;&gt;":",MID($G102,9,1)&lt;&gt;":"),"REVISAR",IF(OR(IFERROR(VALUE(MID($F102,4,2)),99)&gt;59,IFERROR(VALUE(MID($F102,7,2)),99)&gt;59,IFERROR(VALUE(RIGHT($F102,2)),99)&gt;=Resumen!$B$4,IFERROR(VALUE(MID($G102,4,2)),99)&gt;59,IFERROR(VALUE(MID($G102,7,2)),99)&gt;59,IFERROR(VALUE(RIGHT($G102,2)),99)&gt;=Resumen!$B$4),"REVISAR",IF(OR($H102="",$I102="",$I102&lt;=$H102),"REVISAR","CORRECTO")))))</f>
        <v/>
      </c>
    </row>
    <row r="103" ht="36" customHeight="1">
      <c r="A103" s="20" t="n"/>
      <c r="B103" s="20" t="n"/>
      <c r="C103" s="20" t="n"/>
      <c r="D103" s="20" t="n"/>
      <c r="E103" s="21" t="n"/>
      <c r="F103" s="22" t="n"/>
      <c r="G103" s="22" t="n"/>
      <c r="H103" s="23">
        <f>IF(OR($A103="",$F103=""),"",IFERROR((VALUE(LEFT($F103,2))*3600+VALUE(MID($F103,4,2))*60+VALUE(MID($F103,7,2)))*Resumen!$B$4+VALUE(RIGHT($F103,2)),""))</f>
        <v/>
      </c>
      <c r="I103" s="23">
        <f>IF(OR($A103="",$G103=""),"",IFERROR((VALUE(LEFT($G103,2))*3600+VALUE(MID($G103,4,2))*60+VALUE(MID($G103,7,2)))*Resumen!$B$4+VALUE(RIGHT($G103,2)),""))</f>
        <v/>
      </c>
      <c r="J103" s="23">
        <f>IF(OR($H103="",$I103=""),"",IF($I103&lt;=$H103,"",$I103-$H103))</f>
        <v/>
      </c>
      <c r="K103" s="24">
        <f>IF($J103="","",$J103/Resumen!$B$4/86400)</f>
        <v/>
      </c>
      <c r="L103" s="22" t="n"/>
      <c r="M103" s="25" t="n"/>
      <c r="N103" s="25" t="n"/>
      <c r="O103" s="22" t="n"/>
      <c r="P103" s="22" t="n"/>
      <c r="Q103" s="25" t="n"/>
      <c r="R103" s="21" t="n"/>
      <c r="S103" s="20" t="n"/>
      <c r="T103" s="23">
        <f>IF($A103="","",IF(OR($B103="",$F103="",$G103=""),"REVISAR",IF(OR(LEN($F103)&lt;&gt;11,LEN($G103)&lt;&gt;11,MID($F103,3,1)&lt;&gt;":",MID($F103,6,1)&lt;&gt;":",MID($F103,9,1)&lt;&gt;":",MID($G103,3,1)&lt;&gt;":",MID($G103,6,1)&lt;&gt;":",MID($G103,9,1)&lt;&gt;":"),"REVISAR",IF(OR(IFERROR(VALUE(MID($F103,4,2)),99)&gt;59,IFERROR(VALUE(MID($F103,7,2)),99)&gt;59,IFERROR(VALUE(RIGHT($F103,2)),99)&gt;=Resumen!$B$4,IFERROR(VALUE(MID($G103,4,2)),99)&gt;59,IFERROR(VALUE(MID($G103,7,2)),99)&gt;59,IFERROR(VALUE(RIGHT($G103,2)),99)&gt;=Resumen!$B$4),"REVISAR",IF(OR($H103="",$I103="",$I103&lt;=$H103),"REVISAR","CORRECTO")))))</f>
        <v/>
      </c>
    </row>
    <row r="104" ht="36" customHeight="1">
      <c r="A104" s="20" t="n"/>
      <c r="B104" s="20" t="n"/>
      <c r="C104" s="20" t="n"/>
      <c r="D104" s="20" t="n"/>
      <c r="E104" s="21" t="n"/>
      <c r="F104" s="22" t="n"/>
      <c r="G104" s="22" t="n"/>
      <c r="H104" s="23">
        <f>IF(OR($A104="",$F104=""),"",IFERROR((VALUE(LEFT($F104,2))*3600+VALUE(MID($F104,4,2))*60+VALUE(MID($F104,7,2)))*Resumen!$B$4+VALUE(RIGHT($F104,2)),""))</f>
        <v/>
      </c>
      <c r="I104" s="23">
        <f>IF(OR($A104="",$G104=""),"",IFERROR((VALUE(LEFT($G104,2))*3600+VALUE(MID($G104,4,2))*60+VALUE(MID($G104,7,2)))*Resumen!$B$4+VALUE(RIGHT($G104,2)),""))</f>
        <v/>
      </c>
      <c r="J104" s="23">
        <f>IF(OR($H104="",$I104=""),"",IF($I104&lt;=$H104,"",$I104-$H104))</f>
        <v/>
      </c>
      <c r="K104" s="24">
        <f>IF($J104="","",$J104/Resumen!$B$4/86400)</f>
        <v/>
      </c>
      <c r="L104" s="22" t="n"/>
      <c r="M104" s="25" t="n"/>
      <c r="N104" s="25" t="n"/>
      <c r="O104" s="22" t="n"/>
      <c r="P104" s="22" t="n"/>
      <c r="Q104" s="25" t="n"/>
      <c r="R104" s="21" t="n"/>
      <c r="S104" s="20" t="n"/>
      <c r="T104" s="23">
        <f>IF($A104="","",IF(OR($B104="",$F104="",$G104=""),"REVISAR",IF(OR(LEN($F104)&lt;&gt;11,LEN($G104)&lt;&gt;11,MID($F104,3,1)&lt;&gt;":",MID($F104,6,1)&lt;&gt;":",MID($F104,9,1)&lt;&gt;":",MID($G104,3,1)&lt;&gt;":",MID($G104,6,1)&lt;&gt;":",MID($G104,9,1)&lt;&gt;":"),"REVISAR",IF(OR(IFERROR(VALUE(MID($F104,4,2)),99)&gt;59,IFERROR(VALUE(MID($F104,7,2)),99)&gt;59,IFERROR(VALUE(RIGHT($F104,2)),99)&gt;=Resumen!$B$4,IFERROR(VALUE(MID($G104,4,2)),99)&gt;59,IFERROR(VALUE(MID($G104,7,2)),99)&gt;59,IFERROR(VALUE(RIGHT($G104,2)),99)&gt;=Resumen!$B$4),"REVISAR",IF(OR($H104="",$I104="",$I104&lt;=$H104),"REVISAR","CORRECTO")))))</f>
        <v/>
      </c>
    </row>
  </sheetData>
  <autoFilter ref="A4:T104"/>
  <mergeCells count="1">
    <mergeCell ref="A1:T1"/>
  </mergeCells>
  <conditionalFormatting sqref="A5:T104">
    <cfRule type="expression" priority="1" dxfId="1" stopIfTrue="1">
      <formula>$T5="REVISAR"</formula>
    </cfRule>
    <cfRule type="expression" priority="2" dxfId="2" stopIfTrue="1">
      <formula>AND($T5&lt;&gt;"REVISAR",$O5="Seleccionado")</formula>
    </cfRule>
    <cfRule type="expression" priority="3" dxfId="3">
      <formula>AND($T5&lt;&gt;"REVISAR",$O5="Pendiente")</formula>
    </cfRule>
  </conditionalFormatting>
  <conditionalFormatting sqref="L5:L104">
    <cfRule type="expression" priority="4" dxfId="4">
      <formula>$L5="Deficiente"</formula>
    </cfRule>
    <cfRule type="expression" priority="5" dxfId="5">
      <formula>$L5="Inutilizable"</formula>
    </cfRule>
  </conditionalFormatting>
  <conditionalFormatting sqref="P5:P104">
    <cfRule type="expression" priority="6" dxfId="1">
      <formula>AND($O5="Seleccionado",$P5="")</formula>
    </cfRule>
  </conditionalFormatting>
  <conditionalFormatting sqref="B5:B104">
    <cfRule type="expression" priority="7" dxfId="1">
      <formula>AND($B5&lt;&gt;"",COUNTIF($B$5:$B$104,$B5)&gt;1)</formula>
    </cfRule>
  </conditionalFormatting>
  <dataValidations count="14">
    <dataValidation sqref="D5:D104" showDropDown="0" showInputMessage="0" showErrorMessage="1" allowBlank="0" errorTitle="Fuente no válida" error="Seleccione una cámara o fuente de la lista." type="list" errorStyle="stop">
      <formula1>"Cámara A,Cámara B,Cámara C,Dron,Grabadora de audio,Captura de pantalla,Otra fuente"</formula1>
    </dataValidation>
    <dataValidation sqref="L5:L104" showDropDown="0" showInputMessage="0" showErrorMessage="1" allowBlank="0" errorTitle="Calidad no válida" error="Seleccione una calidad técnica de la lista." type="list" errorStyle="stop">
      <formula1>"Excelente,Correcta,Utilizable con reservas,Deficiente,Inutilizable"</formula1>
    </dataValidation>
    <dataValidation sqref="O5:O104" showDropDown="0" showInputMessage="0" showErrorMessage="1" allowBlank="0" errorTitle="Decisión no válida" error="Seleccione una decisión editorial de la lista." type="list" errorStyle="stop">
      <formula1>"Seleccionado,Alternativa,Pendiente,Descartado"</formula1>
    </dataValidation>
    <dataValidation sqref="P5:P104" showDropDown="0" showInputMessage="0" showErrorMessage="1" allowBlank="0" errorTitle="Prioridad no válida" error="Seleccione una prioridad de la lista." type="list" errorStyle="stop">
      <formula1>"Alta,Media,Baja"</formula1>
    </dataValidation>
    <dataValidation sqref="E5:E104 R5:R104" showDropDown="0" showInputMessage="0" showErrorMessage="1" allowBlank="0" errorTitle="Fecha no válida" error="Introduzca una fecha comprendida entre 01/01/2000 y 31/12/2099." type="date" errorStyle="stop" operator="between">
      <formula1>2000-01-01</formula1>
      <formula2>2099-12-31</formula2>
    </dataValidation>
    <dataValidation sqref="F5:F104" showDropDown="0" showInputMessage="1" showErrorMessage="1" allowBlank="0" errorTitle="Código incorrecto" error="Código de tiempo no válido para la frecuencia seleccionada." promptTitle="Código de tiempo" prompt="Introduzca el código con el formato HH:MM:SS:FF. Los fotogramas deben ser inferiores a los FPS definidos en Resumen." type="custom" errorStyle="stop">
      <formula1>OR(F5="",AND(LEN(F5)=11,MID(F5,3,1)=":",MID(F5,6,1)=":",MID(F5,9,1)=":",IFERROR(VALUE(LEFT(F5,2)),99)&lt;=99,IFERROR(VALUE(MID(F5,4,2)),99)&lt;=59,IFERROR(VALUE(MID(F5,7,2)),99)&lt;=59,IFERROR(VALUE(RIGHT(F5,2)),99)&lt;Resumen!$B$4))</formula1>
    </dataValidation>
    <dataValidation sqref="G5:G104" showDropDown="0" showInputMessage="1" showErrorMessage="1" allowBlank="0" errorTitle="Código incorrecto" error="Código de tiempo no válido para la frecuencia seleccionada." promptTitle="Código de tiempo" prompt="Introduzca el código con el formato HH:MM:SS:FF. Los fotogramas deben ser inferiores a los FPS definidos en Resumen." type="custom" errorStyle="stop">
      <formula1>OR(G5="",AND(LEN(G5)=11,MID(G5,3,1)=":",MID(G5,6,1)=":",MID(G5,9,1)=":",IFERROR(VALUE(LEFT(G5,2)),99)&lt;=99,IFERROR(VALUE(MID(G5,4,2)),99)&lt;=59,IFERROR(VALUE(MID(G5,7,2)),99)&lt;=59,IFERROR(VALUE(RIGHT(G5,2)),99)&lt;Resumen!$B$4))</formula1>
    </dataValidation>
    <dataValidation sqref="A5:A104" showDropDown="0" showInputMessage="0" showErrorMessage="1" allowBlank="0" errorTitle="Texto demasiado largo" error="Archivo: máximo 120 caracteres." type="textLength" errorStyle="stop" operator="lessThanOrEqual">
      <formula1>120</formula1>
    </dataValidation>
    <dataValidation sqref="B5:B104" showDropDown="0" showInputMessage="0" showErrorMessage="1" allowBlank="0" errorTitle="Texto demasiado largo" error="ID de fragmento: máximo 30 caracteres." type="textLength" errorStyle="stop" operator="lessThanOrEqual">
      <formula1>30</formula1>
    </dataValidation>
    <dataValidation sqref="C5:C104" showDropDown="0" showInputMessage="0" showErrorMessage="1" allowBlank="0" errorTitle="Texto demasiado largo" error="Jornada o bloque: máximo 50 caracteres." type="textLength" errorStyle="stop" operator="lessThanOrEqual">
      <formula1>50</formula1>
    </dataValidation>
    <dataValidation sqref="M5:M104" showDropDown="0" showInputMessage="0" showErrorMessage="1" allowBlank="0" errorTitle="Texto demasiado largo" error="Contenido: máximo 500 caracteres." type="textLength" errorStyle="stop" operator="lessThanOrEqual">
      <formula1>500</formula1>
    </dataValidation>
    <dataValidation sqref="N5:N104" showDropDown="0" showInputMessage="0" showErrorMessage="1" allowBlank="0" errorTitle="Texto demasiado largo" error="Palabras clave: máximo 250 caracteres." type="textLength" errorStyle="stop" operator="lessThanOrEqual">
      <formula1>250</formula1>
    </dataValidation>
    <dataValidation sqref="Q5:Q104" showDropDown="0" showInputMessage="0" showErrorMessage="1" allowBlank="0" errorTitle="Texto demasiado largo" error="Observaciones: máximo 500 caracteres." type="textLength" errorStyle="stop" operator="lessThanOrEqual">
      <formula1>500</formula1>
    </dataValidation>
    <dataValidation sqref="S5:S104" showDropDown="0" showInputMessage="0" showErrorMessage="1" allowBlank="0" errorTitle="Texto demasiado largo" error="Revisado por: máximo 50 caracteres." type="textLength" errorStyle="stop" operator="lessThanOrEqual">
      <formula1>50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" customWidth="1" min="2" max="2"/>
    <col width="28" customWidth="1" min="3" max="3"/>
    <col width="3" customWidth="1" min="4" max="4"/>
    <col width="28" customWidth="1" min="5" max="5"/>
    <col width="3" customWidth="1" min="6" max="6"/>
    <col width="28" customWidth="1" min="7" max="7"/>
  </cols>
  <sheetData>
    <row r="1">
      <c r="A1" s="26" t="inlineStr">
        <is>
          <t>Cámara o fuente</t>
        </is>
      </c>
      <c r="C1" s="26" t="inlineStr">
        <is>
          <t>Calidad técnica</t>
        </is>
      </c>
      <c r="E1" s="26" t="inlineStr">
        <is>
          <t>Decisión editorial</t>
        </is>
      </c>
      <c r="G1" s="26" t="inlineStr">
        <is>
          <t>Prioridad</t>
        </is>
      </c>
    </row>
    <row r="2">
      <c r="A2" s="27" t="inlineStr">
        <is>
          <t>Cámara A</t>
        </is>
      </c>
      <c r="C2" s="27" t="inlineStr">
        <is>
          <t>Excelente</t>
        </is>
      </c>
      <c r="E2" s="27" t="inlineStr">
        <is>
          <t>Seleccionado</t>
        </is>
      </c>
      <c r="G2" s="27" t="inlineStr">
        <is>
          <t>Alta</t>
        </is>
      </c>
    </row>
    <row r="3">
      <c r="A3" s="28" t="inlineStr">
        <is>
          <t>Cámara B</t>
        </is>
      </c>
      <c r="C3" s="28" t="inlineStr">
        <is>
          <t>Correcta</t>
        </is>
      </c>
      <c r="E3" s="28" t="inlineStr">
        <is>
          <t>Alternativa</t>
        </is>
      </c>
      <c r="G3" s="28" t="inlineStr">
        <is>
          <t>Media</t>
        </is>
      </c>
    </row>
    <row r="4">
      <c r="A4" s="27" t="inlineStr">
        <is>
          <t>Cámara C</t>
        </is>
      </c>
      <c r="C4" s="27" t="inlineStr">
        <is>
          <t>Utilizable con reservas</t>
        </is>
      </c>
      <c r="E4" s="27" t="inlineStr">
        <is>
          <t>Pendiente</t>
        </is>
      </c>
      <c r="G4" s="27" t="inlineStr">
        <is>
          <t>Baja</t>
        </is>
      </c>
    </row>
    <row r="5">
      <c r="A5" s="28" t="inlineStr">
        <is>
          <t>Dron</t>
        </is>
      </c>
      <c r="C5" s="28" t="inlineStr">
        <is>
          <t>Deficiente</t>
        </is>
      </c>
      <c r="E5" s="28" t="inlineStr">
        <is>
          <t>Descartado</t>
        </is>
      </c>
    </row>
    <row r="6">
      <c r="A6" s="27" t="inlineStr">
        <is>
          <t>Grabadora de audio</t>
        </is>
      </c>
      <c r="C6" s="27" t="inlineStr">
        <is>
          <t>Inutilizable</t>
        </is>
      </c>
    </row>
    <row r="7">
      <c r="A7" s="28" t="inlineStr">
        <is>
          <t>Captura de pantalla</t>
        </is>
      </c>
    </row>
    <row r="8">
      <c r="A8" s="27" t="inlineStr">
        <is>
          <t>Otra fuente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Cómo usar el minutado</t>
        </is>
      </c>
    </row>
    <row r="2"/>
    <row r="3">
      <c r="A3" s="29" t="inlineStr">
        <is>
          <t>Pasos</t>
        </is>
      </c>
    </row>
    <row r="4" ht="31" customHeight="1">
      <c r="A4" s="30" t="n">
        <v>1</v>
      </c>
      <c r="B4" s="31" t="inlineStr">
        <is>
          <t>Defina el proyecto y los fotogramas por segundo en la hoja Resumen.</t>
        </is>
      </c>
    </row>
    <row r="5" ht="31" customHeight="1">
      <c r="A5" s="30" t="n">
        <v>2</v>
      </c>
      <c r="B5" s="32" t="inlineStr">
        <is>
          <t>Añada una fila por cada fragmento útil o relevante, aunque varios fragmentos procedan del mismo archivo.</t>
        </is>
      </c>
    </row>
    <row r="6" ht="31" customHeight="1">
      <c r="A6" s="30" t="n">
        <v>3</v>
      </c>
      <c r="B6" s="31" t="inlineStr">
        <is>
          <t>Copie el nombre exacto del archivo en la columna Archivo.</t>
        </is>
      </c>
    </row>
    <row r="7" ht="31" customHeight="1">
      <c r="A7" s="30" t="n">
        <v>4</v>
      </c>
      <c r="B7" s="32" t="inlineStr">
        <is>
          <t>Introduzca los códigos con el formato HH:MM:SS:FF.</t>
        </is>
      </c>
    </row>
    <row r="8" ht="31" customHeight="1">
      <c r="A8" s="30" t="n">
        <v>5</v>
      </c>
      <c r="B8" s="31" t="inlineStr">
        <is>
          <t>Describa lo que ocurre de forma objetiva y utilice palabras clave separadas por punto y coma.</t>
        </is>
      </c>
    </row>
    <row r="9" ht="31" customHeight="1">
      <c r="A9" s="30" t="n">
        <v>6</v>
      </c>
      <c r="B9" s="32" t="inlineStr">
        <is>
          <t>Asigne calidad técnica, decisión editorial y prioridad.</t>
        </is>
      </c>
    </row>
    <row r="10" ht="31" customHeight="1">
      <c r="A10" s="30" t="n">
        <v>7</v>
      </c>
      <c r="B10" s="31" t="inlineStr">
        <is>
          <t>Revise las filas marcadas como REVISAR antes de entregar el minutado.</t>
        </is>
      </c>
    </row>
    <row r="11" ht="31" customHeight="1">
      <c r="A11" s="30" t="n">
        <v>8</v>
      </c>
      <c r="B11" s="32" t="inlineStr">
        <is>
          <t>Filtre por decisión, prioridad, calidad o palabras clave para preparar el montaje.</t>
        </is>
      </c>
    </row>
    <row r="12"/>
    <row r="13"/>
    <row r="14">
      <c r="A14" s="29" t="inlineStr">
        <is>
          <t>Notas de uso seguro</t>
        </is>
      </c>
    </row>
    <row r="15" ht="34" customHeight="1">
      <c r="A15" s="30" t="inlineStr">
        <is>
          <t>•</t>
        </is>
      </c>
      <c r="B15" s="31" t="inlineStr">
        <is>
          <t>Los códigos de tiempo deben pertenecer al mismo archivo indicado en la fila.</t>
        </is>
      </c>
    </row>
    <row r="16" ht="34" customHeight="1">
      <c r="A16" s="33" t="inlineStr">
        <is>
          <t>•</t>
        </is>
      </c>
      <c r="B16" s="32" t="inlineStr">
        <is>
          <t>El código final debe ser posterior al código inicial.</t>
        </is>
      </c>
    </row>
    <row r="17" ht="34" customHeight="1">
      <c r="A17" s="30" t="inlineStr">
        <is>
          <t>•</t>
        </is>
      </c>
      <c r="B17" s="31" t="inlineStr">
        <is>
          <t>La frecuencia de fotogramas se aplica a todo el libro. Si el material mezcla frecuencias, use libros separados o normalice el criterio antes de minutar.</t>
        </is>
      </c>
    </row>
    <row r="18" ht="34" customHeight="1">
      <c r="A18" s="33" t="inlineStr">
        <is>
          <t>•</t>
        </is>
      </c>
      <c r="B18" s="32" t="inlineStr">
        <is>
          <t>No pegue rutas con datos personales si el nombre del archivo es suficiente.</t>
        </is>
      </c>
    </row>
    <row r="19" ht="34" customHeight="1">
      <c r="A19" s="30" t="inlineStr">
        <is>
          <t>•</t>
        </is>
      </c>
      <c r="B19" s="31" t="inlineStr">
        <is>
          <t>No borre las fórmulas de las columnas auxiliares, Duración o Comprobación.</t>
        </is>
      </c>
    </row>
    <row r="20" ht="34" customHeight="1">
      <c r="A20" s="33" t="inlineStr">
        <is>
          <t>•</t>
        </is>
      </c>
      <c r="B20" s="32" t="inlineStr">
        <is>
          <t>La plantilla organiza decisiones editoriales; no sustituye la comprobación del material en el programa de edición.</t>
        </is>
      </c>
    </row>
    <row r="21" ht="34" customHeight="1">
      <c r="A21" s="30" t="inlineStr">
        <is>
          <t>•</t>
        </is>
      </c>
      <c r="B21" s="31" t="inlineStr">
        <is>
          <t>Todos los proyectos, nombres, equipos y lugares incluidos como ejemplo son ficticios.</t>
        </is>
      </c>
    </row>
  </sheetData>
  <mergeCells count="1">
    <mergeCell ref="A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2026-09-08T06:16:29Z</dcterms:created>
  <dcterms:modified xmlns:dcterms="http://purl.org/dc/terms/" xmlns:xsi="http://www.w3.org/2001/XMLSchema-instance" xsi:type="dcterms:W3CDTF">2026-09-08T06:16:29+00:00Z</dcterms:modified>
</cp:coreProperties>
</file>