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Jornadas" sheetId="2" state="visible" r:id="rId2"/>
    <sheet xmlns:r="http://schemas.openxmlformats.org/officeDocument/2006/relationships" name="Escenas" sheetId="3" state="visible" r:id="rId3"/>
    <sheet xmlns:r="http://schemas.openxmlformats.org/officeDocument/2006/relationships" name="Personal" sheetId="4" state="visible" r:id="rId4"/>
    <sheet xmlns:r="http://schemas.openxmlformats.org/officeDocument/2006/relationships" name="Incidencias" sheetId="5" state="visible" r:id="rId5"/>
  </sheets>
  <definedNames>
    <definedName name="_xlnm.Print_Area" localSheetId="0">'Resumen'!$A$1:$H$46</definedName>
    <definedName name="_xlnm._FilterDatabase" localSheetId="1" hidden="1">'Jornadas'!$A$4:$R$4</definedName>
    <definedName name="_xlnm._FilterDatabase" localSheetId="2" hidden="1">'Escenas'!$A$4:$N$4</definedName>
    <definedName name="_xlnm._FilterDatabase" localSheetId="3" hidden="1">'Personal'!$A$4:$L$4</definedName>
    <definedName name="_xlnm._FilterDatabase" localSheetId="4" hidden="1">'Incidencias'!$A$4:$K$4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0 &quot;h&quot;"/>
    <numFmt numFmtId="166" formatCode="0.0%"/>
    <numFmt numFmtId="167" formatCode="hh:mm"/>
    <numFmt numFmtId="168" formatCode="0 &quot;min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5873"/>
      <sz val="10"/>
    </font>
    <font>
      <name val="Calibri"/>
      <b val="1"/>
      <color rgb="00FFFFFF"/>
      <sz val="10"/>
    </font>
    <font>
      <name val="Calibri"/>
      <color rgb="00242136"/>
      <sz val="10"/>
    </font>
    <font>
      <name val="Calibri"/>
      <b val="1"/>
      <color rgb="0026233F"/>
      <sz val="10"/>
    </font>
    <font>
      <name val="Calibri"/>
      <b val="1"/>
      <color rgb="0026233F"/>
      <sz val="13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E05A47"/>
      </patternFill>
    </fill>
    <fill>
      <patternFill patternType="solid">
        <fgColor rgb="00FFF0C7"/>
      </patternFill>
    </fill>
    <fill>
      <patternFill patternType="solid">
        <fgColor rgb="00DDE7F0"/>
      </patternFill>
    </fill>
    <fill>
      <patternFill patternType="solid">
        <fgColor rgb="00F7F2F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6" borderId="1" pivotButton="0" quotePrefix="0" xfId="0"/>
    <xf numFmtId="0" fontId="4" fillId="4" borderId="1" applyProtection="1" pivotButton="0" quotePrefix="0" xfId="0">
      <protection locked="0" hidden="0"/>
    </xf>
    <xf numFmtId="0" fontId="3" fillId="2" borderId="0" pivotButton="0" quotePrefix="0" xfId="0"/>
    <xf numFmtId="2" fontId="0" fillId="0" borderId="0" pivotButton="0" quotePrefix="0" xfId="0"/>
    <xf numFmtId="0" fontId="3" fillId="3" borderId="1" pivotButton="0" quotePrefix="0" xfId="0"/>
    <xf numFmtId="164" fontId="0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5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3" fillId="2" borderId="1" pivotButton="0" quotePrefix="0" xfId="0"/>
    <xf numFmtId="0" fontId="0" fillId="7" borderId="1" pivotButton="0" quotePrefix="0" xfId="0"/>
    <xf numFmtId="165" fontId="0" fillId="5" borderId="1" pivotButton="0" quotePrefix="0" xfId="0"/>
    <xf numFmtId="0" fontId="0" fillId="6" borderId="1" pivotButton="0" quotePrefix="0" xfId="0"/>
    <xf numFmtId="0" fontId="0" fillId="5" borderId="1" pivotButton="0" quotePrefix="0" xfId="0"/>
    <xf numFmtId="2" fontId="0" fillId="5" borderId="1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applyProtection="1" pivotButton="0" quotePrefix="0" xfId="0">
      <alignment horizontal="left" vertical="center"/>
      <protection locked="0" hidden="0"/>
    </xf>
    <xf numFmtId="0" fontId="4" fillId="4" borderId="1" applyAlignment="1" applyProtection="1" pivotButton="0" quotePrefix="0" xfId="0">
      <alignment horizontal="left" vertical="top" wrapText="1"/>
      <protection locked="0" hidden="0"/>
    </xf>
    <xf numFmtId="167" fontId="4" fillId="4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2" fontId="4" fillId="4" borderId="1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164" fontId="0" fillId="5" borderId="1" applyAlignment="1" pivotButton="0" quotePrefix="0" xfId="0">
      <alignment horizontal="left" vertical="top" wrapText="1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5" fontId="0" fillId="5" borderId="1" pivotButton="0" quotePrefix="0" xfId="0"/>
    <xf numFmtId="164" fontId="4" fillId="4" borderId="1" applyAlignment="1" applyProtection="1" pivotButton="0" quotePrefix="0" xfId="0">
      <alignment horizontal="left" vertical="center"/>
      <protection locked="0" hidden="0"/>
    </xf>
    <xf numFmtId="167" fontId="4" fillId="4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9">
    <dxf>
      <font>
        <name val="Calibri"/>
        <b val="1"/>
        <color rgb="0016867A"/>
        <sz val="10"/>
      </font>
      <fill>
        <patternFill patternType="solid">
          <fgColor rgb="00D9EFE9"/>
        </patternFill>
      </fill>
    </dxf>
    <dxf>
      <font>
        <name val="Calibri"/>
        <b val="1"/>
        <color rgb="00B54552"/>
        <sz val="10"/>
      </font>
      <fill>
        <patternFill patternType="solid">
          <fgColor rgb="00F7D6DA"/>
        </patternFill>
      </fill>
    </dxf>
    <dxf>
      <font>
        <name val="Calibri"/>
        <b val="1"/>
        <color rgb="008A5A00"/>
        <sz val="10"/>
      </font>
      <fill>
        <patternFill patternType="solid">
          <fgColor rgb="00FCE8B2"/>
        </patternFill>
      </fill>
    </dxf>
    <dxf>
      <fill>
        <patternFill patternType="solid">
          <fgColor rgb="00D9EFE9"/>
        </patternFill>
      </fill>
    </dxf>
    <dxf>
      <fill>
        <patternFill patternType="solid">
          <fgColor rgb="00FCE8B2"/>
        </patternFill>
      </fill>
    </dxf>
    <dxf>
      <fill>
        <patternFill patternType="solid">
          <fgColor rgb="00E7E4EA"/>
        </patternFill>
      </fill>
    </dxf>
    <dxf>
      <fill>
        <patternFill patternType="solid">
          <fgColor rgb="00F7D6DA"/>
        </patternFill>
      </fill>
    </dxf>
    <dxf>
      <fill>
        <patternFill patternType="solid">
          <fgColor rgb="00DCEAF7"/>
        </patternFill>
      </fill>
    </dxf>
    <dxf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Escenas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'Resumen'!K3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'Resumen'!$J$4:$J$7</f>
            </numRef>
          </cat>
          <val>
            <numRef>
              <f>'Resumen'!$K$4:$K$7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netas por área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'Resumen'!N3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'Resumen'!$M$4:$M$10</f>
            </numRef>
          </cat>
          <val>
            <numRef>
              <f>'Resumen'!$N$4:$N$10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37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41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Jornadas" displayName="tblJornadas" ref="A4:R104" headerRowCount="1">
  <autoFilter ref="A4:R104"/>
  <tableColumns count="18">
    <tableColumn id="1" name="ID jornada"/>
    <tableColumn id="2" name="Fecha"/>
    <tableColumn id="3" name="Producción"/>
    <tableColumn id="4" name="Proyecto"/>
    <tableColumn id="5" name="Unidad"/>
    <tableColumn id="6" name="Localización principal"/>
    <tableColumn id="7" name="Convocatoria prevista"/>
    <tableColumn id="8" name="Fin previsto"/>
    <tableColumn id="9" name="Pausa prevista (min)"/>
    <tableColumn id="10" name="Horas netas previstas"/>
    <tableColumn id="11" name="Inicio real"/>
    <tableColumn id="12" name="Fin real"/>
    <tableColumn id="13" name="Horas netas reales"/>
    <tableColumn id="14" name="Pausas reales (min)"/>
    <tableColumn id="15" name="Escenas completadas"/>
    <tableColumn id="16" name="Páginas rodadas"/>
    <tableColumn id="17" name="Estado del parte"/>
    <tableColumn id="18" name="Revis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scenas" displayName="tblEscenas" ref="A4:N104" headerRowCount="1">
  <autoFilter ref="A4:N104"/>
  <tableColumns count="14">
    <tableColumn id="1" name="ID jornada"/>
    <tableColumn id="2" name="ID escena"/>
    <tableColumn id="3" name="Descripción breve"/>
    <tableColumn id="4" name="Localización"/>
    <tableColumn id="5" name="Estado"/>
    <tableColumn id="6" name="Planificada"/>
    <tableColumn id="7" name="Páginas previstas"/>
    <tableColumn id="8" name="Páginas rodadas"/>
    <tableColumn id="9" name="Hora de inicio"/>
    <tableColumn id="10" name="Hora de fin"/>
    <tableColumn id="11" name="Duración"/>
    <tableColumn id="12" name="Tomas útiles"/>
    <tableColumn id="13" name="Observaciones"/>
    <tableColumn id="14" name="Revisió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ersonal" displayName="tblPersonal" ref="A4:L104" headerRowCount="1">
  <autoFilter ref="A4:L104"/>
  <tableColumns count="12">
    <tableColumn id="1" name="ID jornada"/>
    <tableColumn id="2" name="Nombre profesional o alias"/>
    <tableColumn id="3" name="Área"/>
    <tableColumn id="4" name="Función"/>
    <tableColumn id="5" name="Convocatoria"/>
    <tableColumn id="6" name="Entrada real"/>
    <tableColumn id="7" name="Salida real"/>
    <tableColumn id="8" name="Pausa (min)"/>
    <tableColumn id="9" name="Horas previstas"/>
    <tableColumn id="10" name="Horas netas"/>
    <tableColumn id="11" name="Revisión"/>
    <tableColumn id="12" name="Observacion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Incidencias" displayName="tblIncidencias" ref="A4:K104" headerRowCount="1">
  <autoFilter ref="A4:K104"/>
  <tableColumns count="11">
    <tableColumn id="1" name="ID jornada"/>
    <tableColumn id="2" name="ID registro"/>
    <tableColumn id="3" name="Tipo"/>
    <tableColumn id="4" name="Inicio"/>
    <tableColumn id="5" name="Fin"/>
    <tableColumn id="6" name="Duración (min)"/>
    <tableColumn id="7" name="Impacto"/>
    <tableColumn id="8" name="Descripción breve"/>
    <tableColumn id="9" name="Acción adoptada"/>
    <tableColumn id="10" name="Estado"/>
    <tableColumn id="11" name="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3" customWidth="1" min="3" max="3"/>
    <col width="21" customWidth="1" min="4" max="4"/>
    <col width="25" customWidth="1" min="5" max="5"/>
    <col width="4" customWidth="1" min="6" max="6"/>
    <col width="24" customWidth="1" min="7" max="7"/>
    <col width="16" customWidth="1" min="8" max="8"/>
    <col width="20" customWidth="1" min="10" max="10"/>
    <col width="12" customWidth="1" min="11" max="11"/>
    <col width="27" customWidth="1" min="13" max="13"/>
    <col width="15" customWidth="1" min="14" max="14"/>
  </cols>
  <sheetData>
    <row r="1" ht="30" customHeight="1">
      <c r="A1" s="1" t="inlineStr">
        <is>
          <t>PARTE DIARIO DE RODAJE</t>
        </is>
      </c>
      <c r="B1" s="33" t="n"/>
      <c r="C1" s="33" t="n"/>
      <c r="D1" s="33" t="n"/>
      <c r="E1" s="33" t="n"/>
      <c r="F1" s="33" t="n"/>
      <c r="G1" s="33" t="n"/>
      <c r="H1" s="34" t="n"/>
    </row>
    <row r="2"/>
    <row r="3">
      <c r="A3" s="2" t="inlineStr">
        <is>
          <t>Jornada seleccionada</t>
        </is>
      </c>
      <c r="B3" s="3" t="inlineStr">
        <is>
          <t>JOR-001</t>
        </is>
      </c>
      <c r="J3" s="4" t="inlineStr">
        <is>
          <t>Estado</t>
        </is>
      </c>
      <c r="K3" s="4" t="inlineStr">
        <is>
          <t>Número</t>
        </is>
      </c>
      <c r="M3" s="4" t="inlineStr">
        <is>
          <t>Área</t>
        </is>
      </c>
      <c r="N3" s="4" t="inlineStr">
        <is>
          <t>Horas netas</t>
        </is>
      </c>
    </row>
    <row r="4">
      <c r="J4" t="inlineStr">
        <is>
          <t>Completada</t>
        </is>
      </c>
      <c r="K4">
        <f>IF($B$3="","",COUNTIFS(Escenas!$A$5:$A$104,$B$3,Escenas!$E$5:$E$104,J4))</f>
        <v/>
      </c>
      <c r="M4" t="inlineStr">
        <is>
          <t>Producción</t>
        </is>
      </c>
      <c r="N4" s="5">
        <f>IF($B$3="","",SUMIFS(Personal!$J$5:$J$104,Personal!$A$5:$A$104,$B$3,Personal!$C$5:$C$104,M4))</f>
        <v/>
      </c>
    </row>
    <row r="5">
      <c r="A5" s="6" t="inlineStr">
        <is>
          <t>Fecha</t>
        </is>
      </c>
      <c r="B5" s="35">
        <f>IF($B$3="","",IFERROR(INDEX(Jornadas!$B$5:$B$104,MATCH($B$3,Jornadas!$A$5:$A$104,0)),""))</f>
        <v/>
      </c>
      <c r="D5" s="6" t="inlineStr">
        <is>
          <t>Proyecto</t>
        </is>
      </c>
      <c r="E5" s="8">
        <f>IF($B$3="","",IFERROR(INDEX(Jornadas!$D$5:$D$104,MATCH($B$3,Jornadas!$A$5:$A$104,0)),""))</f>
        <v/>
      </c>
      <c r="J5" t="inlineStr">
        <is>
          <t>Parcial</t>
        </is>
      </c>
      <c r="K5">
        <f>IF($B$3="","",COUNTIFS(Escenas!$A$5:$A$104,$B$3,Escenas!$E$5:$E$104,J5))</f>
        <v/>
      </c>
      <c r="M5" t="inlineStr">
        <is>
          <t>Dirección</t>
        </is>
      </c>
      <c r="N5" s="5">
        <f>IF($B$3="","",SUMIFS(Personal!$J$5:$J$104,Personal!$A$5:$A$104,$B$3,Personal!$C$5:$C$104,M5))</f>
        <v/>
      </c>
    </row>
    <row r="6">
      <c r="A6" s="6" t="inlineStr">
        <is>
          <t>Producción</t>
        </is>
      </c>
      <c r="B6" s="8">
        <f>IF($B$3="","",IFERROR(INDEX(Jornadas!$C$5:$C$104,MATCH($B$3,Jornadas!$A$5:$A$104,0)),""))</f>
        <v/>
      </c>
      <c r="D6" s="6" t="inlineStr">
        <is>
          <t>Unidad</t>
        </is>
      </c>
      <c r="E6" s="8">
        <f>IF($B$3="","",IFERROR(INDEX(Jornadas!$E$5:$E$104,MATCH($B$3,Jornadas!$A$5:$A$104,0)),""))</f>
        <v/>
      </c>
      <c r="J6" t="inlineStr">
        <is>
          <t>No rodada</t>
        </is>
      </c>
      <c r="K6">
        <f>IF($B$3="","",COUNTIFS(Escenas!$A$5:$A$104,$B$3,Escenas!$E$5:$E$104,J6))</f>
        <v/>
      </c>
      <c r="M6" t="inlineStr">
        <is>
          <t>Fotografía</t>
        </is>
      </c>
      <c r="N6" s="5">
        <f>IF($B$3="","",SUMIFS(Personal!$J$5:$J$104,Personal!$A$5:$A$104,$B$3,Personal!$C$5:$C$104,M6))</f>
        <v/>
      </c>
    </row>
    <row r="7">
      <c r="A7" s="6" t="inlineStr">
        <is>
          <t>Localización principal</t>
        </is>
      </c>
      <c r="B7" s="8">
        <f>IF($B$3="","",IFERROR(INDEX(Jornadas!$F$5:$F$104,MATCH($B$3,Jornadas!$A$5:$A$104,0)),""))</f>
        <v/>
      </c>
      <c r="D7" s="6" t="inlineStr">
        <is>
          <t>Estado del parte</t>
        </is>
      </c>
      <c r="E7" s="8">
        <f>IF($B$3="","",IFERROR(INDEX(Jornadas!$Q$5:$Q$104,MATCH($B$3,Jornadas!$A$5:$A$104,0)),""))</f>
        <v/>
      </c>
      <c r="J7" t="inlineStr">
        <is>
          <t>Añadida</t>
        </is>
      </c>
      <c r="K7">
        <f>IF($B$3="","",COUNTIFS(Escenas!$A$5:$A$104,$B$3,Escenas!$E$5:$E$104,J7))</f>
        <v/>
      </c>
      <c r="M7" t="inlineStr">
        <is>
          <t>Sonido</t>
        </is>
      </c>
      <c r="N7" s="5">
        <f>IF($B$3="","",SUMIFS(Personal!$J$5:$J$104,Personal!$A$5:$A$104,$B$3,Personal!$C$5:$C$104,M7))</f>
        <v/>
      </c>
    </row>
    <row r="8">
      <c r="M8" t="inlineStr">
        <is>
          <t>Arte</t>
        </is>
      </c>
      <c r="N8" s="5">
        <f>IF($B$3="","",SUMIFS(Personal!$J$5:$J$104,Personal!$A$5:$A$104,$B$3,Personal!$C$5:$C$104,M8))</f>
        <v/>
      </c>
    </row>
    <row r="9">
      <c r="M9" t="inlineStr">
        <is>
          <t>Vestuario y maquillaje</t>
        </is>
      </c>
      <c r="N9" s="5">
        <f>IF($B$3="","",SUMIFS(Personal!$J$5:$J$104,Personal!$A$5:$A$104,$B$3,Personal!$C$5:$C$104,M9))</f>
        <v/>
      </c>
    </row>
    <row r="10" ht="28" customHeight="1">
      <c r="A10" s="9" t="inlineStr">
        <is>
          <t>Horas netas de jornada</t>
        </is>
      </c>
      <c r="C10" s="9" t="inlineStr">
        <is>
          <t>Pausas</t>
        </is>
      </c>
      <c r="E10" s="9" t="inlineStr">
        <is>
          <t>Escenas completadas</t>
        </is>
      </c>
      <c r="G10" s="9" t="inlineStr">
        <is>
          <t>Avance de páginas</t>
        </is>
      </c>
      <c r="M10" t="inlineStr">
        <is>
          <t>Interpretación</t>
        </is>
      </c>
      <c r="N10" s="5">
        <f>IF($B$3="","",SUMIFS(Personal!$J$5:$J$104,Personal!$A$5:$A$104,$B$3,Personal!$C$5:$C$104,M10))</f>
        <v/>
      </c>
    </row>
    <row r="11" ht="32" customHeight="1">
      <c r="A11" s="36">
        <f>IF($B$3="","",IFERROR(INDEX(Jornadas!$M$5:$M$104,MATCH($B$3,Jornadas!$A$5:$A$104,0)),""))</f>
        <v/>
      </c>
      <c r="C11" s="36">
        <f>IF($B$3="","",SUMIFS(Incidencias!$F$5:$F$104,Incidencias!$A$5:$A$104,$B$3,Incidencias!$C$5:$C$104,"Pausa")/60)</f>
        <v/>
      </c>
      <c r="E11" s="11">
        <f>IF($B$3="","",COUNTIFS(Escenas!$A$5:$A$104,$B$3,Escenas!$E$5:$E$104,"Completada"))</f>
        <v/>
      </c>
      <c r="G11" s="37">
        <f>IF($B$3="","",IFERROR(SUMIFS(Escenas!$H$5:$H$104,Escenas!$A$5:$A$104,$B$3)/SUMIFS(Escenas!$G$5:$G$104,Escenas!$A$5:$A$104,$B$3),0))</f>
        <v/>
      </c>
    </row>
    <row r="12"/>
    <row r="13" ht="28" customHeight="1">
      <c r="A13" s="9" t="inlineStr">
        <is>
          <t>Personas registradas</t>
        </is>
      </c>
      <c r="C13" s="9" t="inlineStr">
        <is>
          <t>Horas de personal</t>
        </is>
      </c>
      <c r="E13" s="9" t="inlineStr">
        <is>
          <t>Incidencias con impacto</t>
        </is>
      </c>
      <c r="G13" s="9" t="inlineStr">
        <is>
          <t>Incidencias abiertas</t>
        </is>
      </c>
    </row>
    <row r="14" ht="32" customHeight="1">
      <c r="A14" s="11">
        <f>IF($B$3="","",COUNTIF(Personal!$A$5:$A$104,$B$3))</f>
        <v/>
      </c>
      <c r="C14" s="36">
        <f>IF($B$3="","",SUMIFS(Personal!$J$5:$J$104,Personal!$A$5:$A$104,$B$3))</f>
        <v/>
      </c>
      <c r="E14" s="11">
        <f>IF($B$3="","",COUNTIFS(Incidencias!$A$5:$A$104,$B$3,Incidencias!$C$5:$C$104,"&lt;&gt;Pausa",Incidencias!$G$5:$G$104,"&lt;&gt;Sin impacto"))</f>
        <v/>
      </c>
      <c r="G14" s="11">
        <f>IF($B$3="","",COUNTIFS(Incidencias!$A$5:$A$104,$B$3,Incidencias!$J$5:$J$104,"Abierta"))</f>
        <v/>
      </c>
    </row>
    <row r="15"/>
    <row r="16"/>
    <row r="17">
      <c r="A17" s="13" t="inlineStr">
        <is>
          <t>Concepto</t>
        </is>
      </c>
      <c r="B17" s="13" t="inlineStr">
        <is>
          <t>Previsto</t>
        </is>
      </c>
      <c r="C17" s="13" t="inlineStr">
        <is>
          <t>Real</t>
        </is>
      </c>
      <c r="D17" s="13" t="inlineStr">
        <is>
          <t>Diferencia</t>
        </is>
      </c>
    </row>
    <row r="18">
      <c r="A18" s="14" t="inlineStr">
        <is>
          <t>Duración de jornada</t>
        </is>
      </c>
      <c r="B18" s="38">
        <f>IF($B$3="","",IFERROR(INDEX(Jornadas!$J$5:$J$104,MATCH($B$3,Jornadas!$A$5:$A$104,0)),""))</f>
        <v/>
      </c>
      <c r="C18" s="38">
        <f>IF($B$3="","",IFERROR(INDEX(Jornadas!$M$5:$M$104,MATCH($B$3,Jornadas!$A$5:$A$104,0)),""))</f>
        <v/>
      </c>
      <c r="D18" s="38">
        <f>IF(OR(B18="",C18=""),"",C18-B18)</f>
        <v/>
      </c>
    </row>
    <row r="19">
      <c r="A19" s="16" t="inlineStr">
        <is>
          <t>Escenas</t>
        </is>
      </c>
      <c r="B19" s="17">
        <f>IF($B$3="","",COUNTIFS(Escenas!$A$5:$A$104,$B$3,Escenas!$F$5:$F$104,"Sí"))</f>
        <v/>
      </c>
      <c r="C19" s="17">
        <f>IF($B$3="","",COUNTIFS(Escenas!$A$5:$A$104,$B$3,Escenas!$E$5:$E$104,"Completada"))</f>
        <v/>
      </c>
      <c r="D19" s="17">
        <f>IF(OR(B19="",C19=""),"",C19-B19)</f>
        <v/>
      </c>
    </row>
    <row r="20">
      <c r="A20" s="14" t="inlineStr">
        <is>
          <t>Páginas</t>
        </is>
      </c>
      <c r="B20" s="18">
        <f>IF($B$3="","",SUMIFS(Escenas!$G$5:$G$104,Escenas!$A$5:$A$104,$B$3))</f>
        <v/>
      </c>
      <c r="C20" s="18">
        <f>IF($B$3="","",SUMIFS(Escenas!$H$5:$H$104,Escenas!$A$5:$A$104,$B$3))</f>
        <v/>
      </c>
      <c r="D20" s="18">
        <f>IF(OR(B20="",C20=""),"",C20-B20)</f>
        <v/>
      </c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A41" s="19" t="inlineStr">
        <is>
          <t>COMPROBACIONES DE REVISIÓN</t>
        </is>
      </c>
    </row>
    <row r="42" ht="24" customHeight="1">
      <c r="A42" s="20">
        <f>IF($B$3="","Pendiente: selecciona una jornada",IF(COUNTIF(Jornadas!$A$5:$A$104,$B$3)=1,"Correcto","Revisar: ID inexistente o duplicado"))</f>
        <v/>
      </c>
    </row>
    <row r="43" ht="24" customHeight="1">
      <c r="A43" s="20">
        <f>IF($B$3="","",IFERROR(IF(OR(INDEX(Jornadas!$K$5:$K$104,MATCH($B$3,Jornadas!$A$5:$A$104,0))="",INDEX(Jornadas!$L$5:$L$104,MATCH($B$3,Jornadas!$A$5:$A$104,0))=""),"Revisar: falta inicio o fin real","Correcto"),"Revisar: jornada inexistente"))</f>
        <v/>
      </c>
    </row>
    <row r="44" ht="24" customHeight="1">
      <c r="A44" s="20">
        <f>IF($B$3="","",IF(COUNTIFS(Escenas!$A$5:$A$104,$B$3,Escenas!$E$5:$E$104,"")&gt;0,"Revisar: hay escenas sin estado","Correcto"))</f>
        <v/>
      </c>
    </row>
    <row r="45" ht="24" customHeight="1">
      <c r="A45" s="20">
        <f>IF($B$3="","",IF(COUNTIFS(Personal!$A$5:$A$104,$B$3,Personal!$K$5:$K$104,"Revisar*")&gt;0,"Revisar: hay registros de personal incompletos","Correcto"))</f>
        <v/>
      </c>
    </row>
    <row r="46" ht="24" customHeight="1">
      <c r="A46" s="20">
        <f>IF($B$3="","",IF(COUNTIFS(Incidencias!$A$5:$A$104,$B$3,Incidencias!$J$5:$J$104,"Abierta")&gt;0,"Revisar: quedan incidencias abiertas","Correcto"))</f>
        <v/>
      </c>
    </row>
  </sheetData>
  <mergeCells count="1">
    <mergeCell ref="A1:H1"/>
  </mergeCells>
  <conditionalFormatting sqref="A42:A46">
    <cfRule type="expression" priority="1" dxfId="0">
      <formula>ISNUMBER(SEARCH("Correcto",A42))</formula>
    </cfRule>
    <cfRule type="expression" priority="2" dxfId="1">
      <formula>ISNUMBER(SEARCH("Revisar",A42))</formula>
    </cfRule>
    <cfRule type="expression" priority="3" dxfId="2">
      <formula>ISNUMBER(SEARCH("Pendiente",A42))</formula>
    </cfRule>
  </conditionalFormatting>
  <dataValidations count="1">
    <dataValidation sqref="B3" showDropDown="0" showInputMessage="1" showErrorMessage="1" allowBlank="0" errorTitle="ID no válido" error="El ID debe existir en la hoja Jornadas." promptTitle="Jornada" prompt="Selecciona un ID existente en la hoja Jornadas." type="list">
      <formula1>Jornadas!$A$5:$A$104</formula1>
    </dataValidation>
  </dataValidations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9" customWidth="1" min="3" max="3"/>
    <col width="24" customWidth="1" min="4" max="4"/>
    <col width="19" customWidth="1" min="5" max="5"/>
    <col width="30" customWidth="1" min="6" max="6"/>
    <col width="18" customWidth="1" min="7" max="7"/>
    <col width="14" customWidth="1" min="8" max="8"/>
    <col width="20" customWidth="1" min="9" max="9"/>
    <col width="20" customWidth="1" min="10" max="10"/>
    <col width="14" customWidth="1" min="11" max="11"/>
    <col width="14" customWidth="1" min="12" max="12"/>
    <col width="19" customWidth="1" min="13" max="13"/>
    <col width="19" customWidth="1" min="14" max="14"/>
    <col width="19" customWidth="1" min="15" max="15"/>
    <col width="16" customWidth="1" min="16" max="16"/>
    <col width="23" customWidth="1" min="17" max="17"/>
    <col width="34" customWidth="1" min="18" max="18"/>
  </cols>
  <sheetData>
    <row r="1" ht="28" customHeight="1">
      <c r="A1" s="1" t="inlineStr">
        <is>
          <t>JORNADAS DE RODAJE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4" t="n"/>
    </row>
    <row r="2" ht="28" customHeight="1">
      <c r="A2" s="21" t="inlineStr">
        <is>
          <t>Una fila por jornada. Los totales de pausas, escenas y páginas se calculan desde las hojas relacionadas.</t>
        </is>
      </c>
    </row>
    <row r="3"/>
    <row r="4" ht="30" customHeight="1">
      <c r="A4" s="22" t="inlineStr">
        <is>
          <t>ID jornada</t>
        </is>
      </c>
      <c r="B4" s="22" t="inlineStr">
        <is>
          <t>Fecha</t>
        </is>
      </c>
      <c r="C4" s="22" t="inlineStr">
        <is>
          <t>Producción</t>
        </is>
      </c>
      <c r="D4" s="22" t="inlineStr">
        <is>
          <t>Proyecto</t>
        </is>
      </c>
      <c r="E4" s="22" t="inlineStr">
        <is>
          <t>Unidad</t>
        </is>
      </c>
      <c r="F4" s="22" t="inlineStr">
        <is>
          <t>Localización principal</t>
        </is>
      </c>
      <c r="G4" s="22" t="inlineStr">
        <is>
          <t>Convocatoria prevista</t>
        </is>
      </c>
      <c r="H4" s="22" t="inlineStr">
        <is>
          <t>Fin previsto</t>
        </is>
      </c>
      <c r="I4" s="22" t="inlineStr">
        <is>
          <t>Pausa prevista (min)</t>
        </is>
      </c>
      <c r="J4" s="22" t="inlineStr">
        <is>
          <t>Horas netas previstas</t>
        </is>
      </c>
      <c r="K4" s="22" t="inlineStr">
        <is>
          <t>Inicio real</t>
        </is>
      </c>
      <c r="L4" s="22" t="inlineStr">
        <is>
          <t>Fin real</t>
        </is>
      </c>
      <c r="M4" s="22" t="inlineStr">
        <is>
          <t>Horas netas reales</t>
        </is>
      </c>
      <c r="N4" s="22" t="inlineStr">
        <is>
          <t>Pausas reales (min)</t>
        </is>
      </c>
      <c r="O4" s="22" t="inlineStr">
        <is>
          <t>Escenas completadas</t>
        </is>
      </c>
      <c r="P4" s="22" t="inlineStr">
        <is>
          <t>Páginas rodadas</t>
        </is>
      </c>
      <c r="Q4" s="22" t="inlineStr">
        <is>
          <t>Estado del parte</t>
        </is>
      </c>
      <c r="R4" s="22" t="inlineStr">
        <is>
          <t>Revisión</t>
        </is>
      </c>
    </row>
    <row r="5" ht="22" customHeight="1">
      <c r="A5" s="23" t="inlineStr">
        <is>
          <t>JOR-001</t>
        </is>
      </c>
      <c r="B5" s="39" t="n">
        <v>46270</v>
      </c>
      <c r="C5" s="23" t="inlineStr">
        <is>
          <t>Bruma Naranja Producciones</t>
        </is>
      </c>
      <c r="D5" s="23" t="inlineStr">
        <is>
          <t>La última farola</t>
        </is>
      </c>
      <c r="E5" s="23" t="inlineStr">
        <is>
          <t>Principal</t>
        </is>
      </c>
      <c r="F5" s="25" t="inlineStr">
        <is>
          <t>Almacén ficticio Norte</t>
        </is>
      </c>
      <c r="G5" s="40" t="n">
        <v>0.3125</v>
      </c>
      <c r="H5" s="40" t="n">
        <v>0.7708333333333334</v>
      </c>
      <c r="I5" s="23" t="n">
        <v>60</v>
      </c>
      <c r="J5" s="41">
        <f>IF(OR(G5="",H5=""),"",MAX(0,MOD(H5-G5,1)*24-IF(I5="",0,I5/60)))</f>
        <v/>
      </c>
      <c r="K5" s="40" t="n">
        <v>0.3208333333333334</v>
      </c>
      <c r="L5" s="40" t="n">
        <v>0.7951388888888888</v>
      </c>
      <c r="M5" s="41">
        <f>IF(OR(K5="",L5=""),"",MAX(0,MOD(L5-K5,1)*24-IF(N5="",0,N5/60)))</f>
        <v/>
      </c>
      <c r="N5" s="28">
        <f>IF(A5="","",SUMIFS(Incidencias!$F$5:$F$104,Incidencias!$A$5:$A$104,A5,Incidencias!$C$5:$C$104,"Pausa"))</f>
        <v/>
      </c>
      <c r="O5" s="29">
        <f>IF(A5="","",COUNTIFS(Escenas!$A$5:$A$104,A5,Escenas!$E$5:$E$104,"Completada"))</f>
        <v/>
      </c>
      <c r="P5" s="30">
        <f>IF(A5="","",SUMIFS(Escenas!$H$5:$H$104,Escenas!$A$5:$A$104,A5))</f>
        <v/>
      </c>
      <c r="Q5" s="23" t="inlineStr">
        <is>
          <t>Cerrado</t>
        </is>
      </c>
      <c r="R5" s="31">
        <f>IF(A5="","",IF(COUNTIF($A$5:$A$104,A5)&gt;1,"Revisar: ID duplicado",IF(OR(B5="",D5=""),"Revisar: faltan datos básicos",IF(AND(Q5="Cerrado",OR(K5="",L5="")),"Revisar: cierre sin horario real",IF(AND(K5&lt;&gt;"",L5="",Q5="Cerrado"),"Revisar: falta fin real","Correcto")))))</f>
        <v/>
      </c>
    </row>
    <row r="6" ht="22" customHeight="1">
      <c r="A6" s="23" t="inlineStr">
        <is>
          <t>JOR-002</t>
        </is>
      </c>
      <c r="B6" s="39" t="n">
        <v>46271</v>
      </c>
      <c r="C6" s="23" t="inlineStr">
        <is>
          <t>Bruma Naranja Producciones</t>
        </is>
      </c>
      <c r="D6" s="23" t="inlineStr">
        <is>
          <t>La última farola</t>
        </is>
      </c>
      <c r="E6" s="23" t="inlineStr">
        <is>
          <t>Principal</t>
        </is>
      </c>
      <c r="F6" s="25" t="inlineStr">
        <is>
          <t>Plaza ficticia del Olmo</t>
        </is>
      </c>
      <c r="G6" s="40" t="n">
        <v>0.3333333333333333</v>
      </c>
      <c r="H6" s="40" t="n">
        <v>0.7291666666666666</v>
      </c>
      <c r="I6" s="23" t="n">
        <v>45</v>
      </c>
      <c r="J6" s="41">
        <f>IF(OR(G6="",H6=""),"",MAX(0,MOD(H6-G6,1)*24-IF(I6="",0,I6/60)))</f>
        <v/>
      </c>
      <c r="K6" s="40" t="n">
        <v>0.3375</v>
      </c>
      <c r="L6" s="40" t="n">
        <v>0.7416666666666667</v>
      </c>
      <c r="M6" s="41">
        <f>IF(OR(K6="",L6=""),"",MAX(0,MOD(L6-K6,1)*24-IF(N6="",0,N6/60)))</f>
        <v/>
      </c>
      <c r="N6" s="28">
        <f>IF(A6="","",SUMIFS(Incidencias!$F$5:$F$104,Incidencias!$A$5:$A$104,A6,Incidencias!$C$5:$C$104,"Pausa"))</f>
        <v/>
      </c>
      <c r="O6" s="29">
        <f>IF(A6="","",COUNTIFS(Escenas!$A$5:$A$104,A6,Escenas!$E$5:$E$104,"Completada"))</f>
        <v/>
      </c>
      <c r="P6" s="30">
        <f>IF(A6="","",SUMIFS(Escenas!$H$5:$H$104,Escenas!$A$5:$A$104,A6))</f>
        <v/>
      </c>
      <c r="Q6" s="23" t="inlineStr">
        <is>
          <t>Pendiente de revisión</t>
        </is>
      </c>
      <c r="R6" s="31">
        <f>IF(A6="","",IF(COUNTIF($A$5:$A$104,A6)&gt;1,"Revisar: ID duplicado",IF(OR(B6="",D6=""),"Revisar: faltan datos básicos",IF(AND(Q6="Cerrado",OR(K6="",L6="")),"Revisar: cierre sin horario real",IF(AND(K6&lt;&gt;"",L6="",Q6="Cerrado"),"Revisar: falta fin real","Correcto")))))</f>
        <v/>
      </c>
    </row>
    <row r="7" ht="22" customHeight="1">
      <c r="A7" s="23" t="n"/>
      <c r="B7" s="39" t="n"/>
      <c r="C7" s="23" t="n"/>
      <c r="D7" s="23" t="n"/>
      <c r="E7" s="23" t="n"/>
      <c r="F7" s="25" t="n"/>
      <c r="G7" s="40" t="n"/>
      <c r="H7" s="40" t="n"/>
      <c r="I7" s="23" t="n"/>
      <c r="J7" s="41">
        <f>IF(OR(G7="",H7=""),"",MAX(0,MOD(H7-G7,1)*24-IF(I7="",0,I7/60)))</f>
        <v/>
      </c>
      <c r="K7" s="40" t="n"/>
      <c r="L7" s="40" t="n"/>
      <c r="M7" s="41">
        <f>IF(OR(K7="",L7=""),"",MAX(0,MOD(L7-K7,1)*24-IF(N7="",0,N7/60)))</f>
        <v/>
      </c>
      <c r="N7" s="28">
        <f>IF(A7="","",SUMIFS(Incidencias!$F$5:$F$104,Incidencias!$A$5:$A$104,A7,Incidencias!$C$5:$C$104,"Pausa"))</f>
        <v/>
      </c>
      <c r="O7" s="29">
        <f>IF(A7="","",COUNTIFS(Escenas!$A$5:$A$104,A7,Escenas!$E$5:$E$104,"Completada"))</f>
        <v/>
      </c>
      <c r="P7" s="30">
        <f>IF(A7="","",SUMIFS(Escenas!$H$5:$H$104,Escenas!$A$5:$A$104,A7))</f>
        <v/>
      </c>
      <c r="Q7" s="23" t="n"/>
      <c r="R7" s="31">
        <f>IF(A7="","",IF(COUNTIF($A$5:$A$104,A7)&gt;1,"Revisar: ID duplicado",IF(OR(B7="",D7=""),"Revisar: faltan datos básicos",IF(AND(Q7="Cerrado",OR(K7="",L7="")),"Revisar: cierre sin horario real",IF(AND(K7&lt;&gt;"",L7="",Q7="Cerrado"),"Revisar: falta fin real","Correcto")))))</f>
        <v/>
      </c>
    </row>
    <row r="8" ht="22" customHeight="1">
      <c r="A8" s="23" t="n"/>
      <c r="B8" s="39" t="n"/>
      <c r="C8" s="23" t="n"/>
      <c r="D8" s="23" t="n"/>
      <c r="E8" s="23" t="n"/>
      <c r="F8" s="25" t="n"/>
      <c r="G8" s="40" t="n"/>
      <c r="H8" s="40" t="n"/>
      <c r="I8" s="23" t="n"/>
      <c r="J8" s="41">
        <f>IF(OR(G8="",H8=""),"",MAX(0,MOD(H8-G8,1)*24-IF(I8="",0,I8/60)))</f>
        <v/>
      </c>
      <c r="K8" s="40" t="n"/>
      <c r="L8" s="40" t="n"/>
      <c r="M8" s="41">
        <f>IF(OR(K8="",L8=""),"",MAX(0,MOD(L8-K8,1)*24-IF(N8="",0,N8/60)))</f>
        <v/>
      </c>
      <c r="N8" s="28">
        <f>IF(A8="","",SUMIFS(Incidencias!$F$5:$F$104,Incidencias!$A$5:$A$104,A8,Incidencias!$C$5:$C$104,"Pausa"))</f>
        <v/>
      </c>
      <c r="O8" s="29">
        <f>IF(A8="","",COUNTIFS(Escenas!$A$5:$A$104,A8,Escenas!$E$5:$E$104,"Completada"))</f>
        <v/>
      </c>
      <c r="P8" s="30">
        <f>IF(A8="","",SUMIFS(Escenas!$H$5:$H$104,Escenas!$A$5:$A$104,A8))</f>
        <v/>
      </c>
      <c r="Q8" s="23" t="n"/>
      <c r="R8" s="31">
        <f>IF(A8="","",IF(COUNTIF($A$5:$A$104,A8)&gt;1,"Revisar: ID duplicado",IF(OR(B8="",D8=""),"Revisar: faltan datos básicos",IF(AND(Q8="Cerrado",OR(K8="",L8="")),"Revisar: cierre sin horario real",IF(AND(K8&lt;&gt;"",L8="",Q8="Cerrado"),"Revisar: falta fin real","Correcto")))))</f>
        <v/>
      </c>
    </row>
    <row r="9" ht="22" customHeight="1">
      <c r="A9" s="23" t="n"/>
      <c r="B9" s="39" t="n"/>
      <c r="C9" s="23" t="n"/>
      <c r="D9" s="23" t="n"/>
      <c r="E9" s="23" t="n"/>
      <c r="F9" s="25" t="n"/>
      <c r="G9" s="40" t="n"/>
      <c r="H9" s="40" t="n"/>
      <c r="I9" s="23" t="n"/>
      <c r="J9" s="41">
        <f>IF(OR(G9="",H9=""),"",MAX(0,MOD(H9-G9,1)*24-IF(I9="",0,I9/60)))</f>
        <v/>
      </c>
      <c r="K9" s="40" t="n"/>
      <c r="L9" s="40" t="n"/>
      <c r="M9" s="41">
        <f>IF(OR(K9="",L9=""),"",MAX(0,MOD(L9-K9,1)*24-IF(N9="",0,N9/60)))</f>
        <v/>
      </c>
      <c r="N9" s="28">
        <f>IF(A9="","",SUMIFS(Incidencias!$F$5:$F$104,Incidencias!$A$5:$A$104,A9,Incidencias!$C$5:$C$104,"Pausa"))</f>
        <v/>
      </c>
      <c r="O9" s="29">
        <f>IF(A9="","",COUNTIFS(Escenas!$A$5:$A$104,A9,Escenas!$E$5:$E$104,"Completada"))</f>
        <v/>
      </c>
      <c r="P9" s="30">
        <f>IF(A9="","",SUMIFS(Escenas!$H$5:$H$104,Escenas!$A$5:$A$104,A9))</f>
        <v/>
      </c>
      <c r="Q9" s="23" t="n"/>
      <c r="R9" s="31">
        <f>IF(A9="","",IF(COUNTIF($A$5:$A$104,A9)&gt;1,"Revisar: ID duplicado",IF(OR(B9="",D9=""),"Revisar: faltan datos básicos",IF(AND(Q9="Cerrado",OR(K9="",L9="")),"Revisar: cierre sin horario real",IF(AND(K9&lt;&gt;"",L9="",Q9="Cerrado"),"Revisar: falta fin real","Correcto")))))</f>
        <v/>
      </c>
    </row>
    <row r="10" ht="22" customHeight="1">
      <c r="A10" s="23" t="n"/>
      <c r="B10" s="39" t="n"/>
      <c r="C10" s="23" t="n"/>
      <c r="D10" s="23" t="n"/>
      <c r="E10" s="23" t="n"/>
      <c r="F10" s="25" t="n"/>
      <c r="G10" s="40" t="n"/>
      <c r="H10" s="40" t="n"/>
      <c r="I10" s="23" t="n"/>
      <c r="J10" s="41">
        <f>IF(OR(G10="",H10=""),"",MAX(0,MOD(H10-G10,1)*24-IF(I10="",0,I10/60)))</f>
        <v/>
      </c>
      <c r="K10" s="40" t="n"/>
      <c r="L10" s="40" t="n"/>
      <c r="M10" s="41">
        <f>IF(OR(K10="",L10=""),"",MAX(0,MOD(L10-K10,1)*24-IF(N10="",0,N10/60)))</f>
        <v/>
      </c>
      <c r="N10" s="28">
        <f>IF(A10="","",SUMIFS(Incidencias!$F$5:$F$104,Incidencias!$A$5:$A$104,A10,Incidencias!$C$5:$C$104,"Pausa"))</f>
        <v/>
      </c>
      <c r="O10" s="29">
        <f>IF(A10="","",COUNTIFS(Escenas!$A$5:$A$104,A10,Escenas!$E$5:$E$104,"Completada"))</f>
        <v/>
      </c>
      <c r="P10" s="30">
        <f>IF(A10="","",SUMIFS(Escenas!$H$5:$H$104,Escenas!$A$5:$A$104,A10))</f>
        <v/>
      </c>
      <c r="Q10" s="23" t="n"/>
      <c r="R10" s="31">
        <f>IF(A10="","",IF(COUNTIF($A$5:$A$104,A10)&gt;1,"Revisar: ID duplicado",IF(OR(B10="",D10=""),"Revisar: faltan datos básicos",IF(AND(Q10="Cerrado",OR(K10="",L10="")),"Revisar: cierre sin horario real",IF(AND(K10&lt;&gt;"",L10="",Q10="Cerrado"),"Revisar: falta fin real","Correcto")))))</f>
        <v/>
      </c>
    </row>
    <row r="11" ht="22" customHeight="1">
      <c r="A11" s="23" t="n"/>
      <c r="B11" s="39" t="n"/>
      <c r="C11" s="23" t="n"/>
      <c r="D11" s="23" t="n"/>
      <c r="E11" s="23" t="n"/>
      <c r="F11" s="25" t="n"/>
      <c r="G11" s="40" t="n"/>
      <c r="H11" s="40" t="n"/>
      <c r="I11" s="23" t="n"/>
      <c r="J11" s="41">
        <f>IF(OR(G11="",H11=""),"",MAX(0,MOD(H11-G11,1)*24-IF(I11="",0,I11/60)))</f>
        <v/>
      </c>
      <c r="K11" s="40" t="n"/>
      <c r="L11" s="40" t="n"/>
      <c r="M11" s="41">
        <f>IF(OR(K11="",L11=""),"",MAX(0,MOD(L11-K11,1)*24-IF(N11="",0,N11/60)))</f>
        <v/>
      </c>
      <c r="N11" s="28">
        <f>IF(A11="","",SUMIFS(Incidencias!$F$5:$F$104,Incidencias!$A$5:$A$104,A11,Incidencias!$C$5:$C$104,"Pausa"))</f>
        <v/>
      </c>
      <c r="O11" s="29">
        <f>IF(A11="","",COUNTIFS(Escenas!$A$5:$A$104,A11,Escenas!$E$5:$E$104,"Completada"))</f>
        <v/>
      </c>
      <c r="P11" s="30">
        <f>IF(A11="","",SUMIFS(Escenas!$H$5:$H$104,Escenas!$A$5:$A$104,A11))</f>
        <v/>
      </c>
      <c r="Q11" s="23" t="n"/>
      <c r="R11" s="31">
        <f>IF(A11="","",IF(COUNTIF($A$5:$A$104,A11)&gt;1,"Revisar: ID duplicado",IF(OR(B11="",D11=""),"Revisar: faltan datos básicos",IF(AND(Q11="Cerrado",OR(K11="",L11="")),"Revisar: cierre sin horario real",IF(AND(K11&lt;&gt;"",L11="",Q11="Cerrado"),"Revisar: falta fin real","Correcto")))))</f>
        <v/>
      </c>
    </row>
    <row r="12" ht="22" customHeight="1">
      <c r="A12" s="23" t="n"/>
      <c r="B12" s="39" t="n"/>
      <c r="C12" s="23" t="n"/>
      <c r="D12" s="23" t="n"/>
      <c r="E12" s="23" t="n"/>
      <c r="F12" s="25" t="n"/>
      <c r="G12" s="40" t="n"/>
      <c r="H12" s="40" t="n"/>
      <c r="I12" s="23" t="n"/>
      <c r="J12" s="41">
        <f>IF(OR(G12="",H12=""),"",MAX(0,MOD(H12-G12,1)*24-IF(I12="",0,I12/60)))</f>
        <v/>
      </c>
      <c r="K12" s="40" t="n"/>
      <c r="L12" s="40" t="n"/>
      <c r="M12" s="41">
        <f>IF(OR(K12="",L12=""),"",MAX(0,MOD(L12-K12,1)*24-IF(N12="",0,N12/60)))</f>
        <v/>
      </c>
      <c r="N12" s="28">
        <f>IF(A12="","",SUMIFS(Incidencias!$F$5:$F$104,Incidencias!$A$5:$A$104,A12,Incidencias!$C$5:$C$104,"Pausa"))</f>
        <v/>
      </c>
      <c r="O12" s="29">
        <f>IF(A12="","",COUNTIFS(Escenas!$A$5:$A$104,A12,Escenas!$E$5:$E$104,"Completada"))</f>
        <v/>
      </c>
      <c r="P12" s="30">
        <f>IF(A12="","",SUMIFS(Escenas!$H$5:$H$104,Escenas!$A$5:$A$104,A12))</f>
        <v/>
      </c>
      <c r="Q12" s="23" t="n"/>
      <c r="R12" s="31">
        <f>IF(A12="","",IF(COUNTIF($A$5:$A$104,A12)&gt;1,"Revisar: ID duplicado",IF(OR(B12="",D12=""),"Revisar: faltan datos básicos",IF(AND(Q12="Cerrado",OR(K12="",L12="")),"Revisar: cierre sin horario real",IF(AND(K12&lt;&gt;"",L12="",Q12="Cerrado"),"Revisar: falta fin real","Correcto")))))</f>
        <v/>
      </c>
    </row>
    <row r="13" ht="22" customHeight="1">
      <c r="A13" s="23" t="n"/>
      <c r="B13" s="39" t="n"/>
      <c r="C13" s="23" t="n"/>
      <c r="D13" s="23" t="n"/>
      <c r="E13" s="23" t="n"/>
      <c r="F13" s="25" t="n"/>
      <c r="G13" s="40" t="n"/>
      <c r="H13" s="40" t="n"/>
      <c r="I13" s="23" t="n"/>
      <c r="J13" s="41">
        <f>IF(OR(G13="",H13=""),"",MAX(0,MOD(H13-G13,1)*24-IF(I13="",0,I13/60)))</f>
        <v/>
      </c>
      <c r="K13" s="40" t="n"/>
      <c r="L13" s="40" t="n"/>
      <c r="M13" s="41">
        <f>IF(OR(K13="",L13=""),"",MAX(0,MOD(L13-K13,1)*24-IF(N13="",0,N13/60)))</f>
        <v/>
      </c>
      <c r="N13" s="28">
        <f>IF(A13="","",SUMIFS(Incidencias!$F$5:$F$104,Incidencias!$A$5:$A$104,A13,Incidencias!$C$5:$C$104,"Pausa"))</f>
        <v/>
      </c>
      <c r="O13" s="29">
        <f>IF(A13="","",COUNTIFS(Escenas!$A$5:$A$104,A13,Escenas!$E$5:$E$104,"Completada"))</f>
        <v/>
      </c>
      <c r="P13" s="30">
        <f>IF(A13="","",SUMIFS(Escenas!$H$5:$H$104,Escenas!$A$5:$A$104,A13))</f>
        <v/>
      </c>
      <c r="Q13" s="23" t="n"/>
      <c r="R13" s="31">
        <f>IF(A13="","",IF(COUNTIF($A$5:$A$104,A13)&gt;1,"Revisar: ID duplicado",IF(OR(B13="",D13=""),"Revisar: faltan datos básicos",IF(AND(Q13="Cerrado",OR(K13="",L13="")),"Revisar: cierre sin horario real",IF(AND(K13&lt;&gt;"",L13="",Q13="Cerrado"),"Revisar: falta fin real","Correcto")))))</f>
        <v/>
      </c>
    </row>
    <row r="14" ht="22" customHeight="1">
      <c r="A14" s="23" t="n"/>
      <c r="B14" s="39" t="n"/>
      <c r="C14" s="23" t="n"/>
      <c r="D14" s="23" t="n"/>
      <c r="E14" s="23" t="n"/>
      <c r="F14" s="25" t="n"/>
      <c r="G14" s="40" t="n"/>
      <c r="H14" s="40" t="n"/>
      <c r="I14" s="23" t="n"/>
      <c r="J14" s="41">
        <f>IF(OR(G14="",H14=""),"",MAX(0,MOD(H14-G14,1)*24-IF(I14="",0,I14/60)))</f>
        <v/>
      </c>
      <c r="K14" s="40" t="n"/>
      <c r="L14" s="40" t="n"/>
      <c r="M14" s="41">
        <f>IF(OR(K14="",L14=""),"",MAX(0,MOD(L14-K14,1)*24-IF(N14="",0,N14/60)))</f>
        <v/>
      </c>
      <c r="N14" s="28">
        <f>IF(A14="","",SUMIFS(Incidencias!$F$5:$F$104,Incidencias!$A$5:$A$104,A14,Incidencias!$C$5:$C$104,"Pausa"))</f>
        <v/>
      </c>
      <c r="O14" s="29">
        <f>IF(A14="","",COUNTIFS(Escenas!$A$5:$A$104,A14,Escenas!$E$5:$E$104,"Completada"))</f>
        <v/>
      </c>
      <c r="P14" s="30">
        <f>IF(A14="","",SUMIFS(Escenas!$H$5:$H$104,Escenas!$A$5:$A$104,A14))</f>
        <v/>
      </c>
      <c r="Q14" s="23" t="n"/>
      <c r="R14" s="31">
        <f>IF(A14="","",IF(COUNTIF($A$5:$A$104,A14)&gt;1,"Revisar: ID duplicado",IF(OR(B14="",D14=""),"Revisar: faltan datos básicos",IF(AND(Q14="Cerrado",OR(K14="",L14="")),"Revisar: cierre sin horario real",IF(AND(K14&lt;&gt;"",L14="",Q14="Cerrado"),"Revisar: falta fin real","Correcto")))))</f>
        <v/>
      </c>
    </row>
    <row r="15" ht="22" customHeight="1">
      <c r="A15" s="23" t="n"/>
      <c r="B15" s="39" t="n"/>
      <c r="C15" s="23" t="n"/>
      <c r="D15" s="23" t="n"/>
      <c r="E15" s="23" t="n"/>
      <c r="F15" s="25" t="n"/>
      <c r="G15" s="40" t="n"/>
      <c r="H15" s="40" t="n"/>
      <c r="I15" s="23" t="n"/>
      <c r="J15" s="41">
        <f>IF(OR(G15="",H15=""),"",MAX(0,MOD(H15-G15,1)*24-IF(I15="",0,I15/60)))</f>
        <v/>
      </c>
      <c r="K15" s="40" t="n"/>
      <c r="L15" s="40" t="n"/>
      <c r="M15" s="41">
        <f>IF(OR(K15="",L15=""),"",MAX(0,MOD(L15-K15,1)*24-IF(N15="",0,N15/60)))</f>
        <v/>
      </c>
      <c r="N15" s="28">
        <f>IF(A15="","",SUMIFS(Incidencias!$F$5:$F$104,Incidencias!$A$5:$A$104,A15,Incidencias!$C$5:$C$104,"Pausa"))</f>
        <v/>
      </c>
      <c r="O15" s="29">
        <f>IF(A15="","",COUNTIFS(Escenas!$A$5:$A$104,A15,Escenas!$E$5:$E$104,"Completada"))</f>
        <v/>
      </c>
      <c r="P15" s="30">
        <f>IF(A15="","",SUMIFS(Escenas!$H$5:$H$104,Escenas!$A$5:$A$104,A15))</f>
        <v/>
      </c>
      <c r="Q15" s="23" t="n"/>
      <c r="R15" s="31">
        <f>IF(A15="","",IF(COUNTIF($A$5:$A$104,A15)&gt;1,"Revisar: ID duplicado",IF(OR(B15="",D15=""),"Revisar: faltan datos básicos",IF(AND(Q15="Cerrado",OR(K15="",L15="")),"Revisar: cierre sin horario real",IF(AND(K15&lt;&gt;"",L15="",Q15="Cerrado"),"Revisar: falta fin real","Correcto")))))</f>
        <v/>
      </c>
    </row>
    <row r="16" ht="22" customHeight="1">
      <c r="A16" s="23" t="n"/>
      <c r="B16" s="39" t="n"/>
      <c r="C16" s="23" t="n"/>
      <c r="D16" s="23" t="n"/>
      <c r="E16" s="23" t="n"/>
      <c r="F16" s="25" t="n"/>
      <c r="G16" s="40" t="n"/>
      <c r="H16" s="40" t="n"/>
      <c r="I16" s="23" t="n"/>
      <c r="J16" s="41">
        <f>IF(OR(G16="",H16=""),"",MAX(0,MOD(H16-G16,1)*24-IF(I16="",0,I16/60)))</f>
        <v/>
      </c>
      <c r="K16" s="40" t="n"/>
      <c r="L16" s="40" t="n"/>
      <c r="M16" s="41">
        <f>IF(OR(K16="",L16=""),"",MAX(0,MOD(L16-K16,1)*24-IF(N16="",0,N16/60)))</f>
        <v/>
      </c>
      <c r="N16" s="28">
        <f>IF(A16="","",SUMIFS(Incidencias!$F$5:$F$104,Incidencias!$A$5:$A$104,A16,Incidencias!$C$5:$C$104,"Pausa"))</f>
        <v/>
      </c>
      <c r="O16" s="29">
        <f>IF(A16="","",COUNTIFS(Escenas!$A$5:$A$104,A16,Escenas!$E$5:$E$104,"Completada"))</f>
        <v/>
      </c>
      <c r="P16" s="30">
        <f>IF(A16="","",SUMIFS(Escenas!$H$5:$H$104,Escenas!$A$5:$A$104,A16))</f>
        <v/>
      </c>
      <c r="Q16" s="23" t="n"/>
      <c r="R16" s="31">
        <f>IF(A16="","",IF(COUNTIF($A$5:$A$104,A16)&gt;1,"Revisar: ID duplicado",IF(OR(B16="",D16=""),"Revisar: faltan datos básicos",IF(AND(Q16="Cerrado",OR(K16="",L16="")),"Revisar: cierre sin horario real",IF(AND(K16&lt;&gt;"",L16="",Q16="Cerrado"),"Revisar: falta fin real","Correcto")))))</f>
        <v/>
      </c>
    </row>
    <row r="17" ht="22" customHeight="1">
      <c r="A17" s="23" t="n"/>
      <c r="B17" s="39" t="n"/>
      <c r="C17" s="23" t="n"/>
      <c r="D17" s="23" t="n"/>
      <c r="E17" s="23" t="n"/>
      <c r="F17" s="25" t="n"/>
      <c r="G17" s="40" t="n"/>
      <c r="H17" s="40" t="n"/>
      <c r="I17" s="23" t="n"/>
      <c r="J17" s="41">
        <f>IF(OR(G17="",H17=""),"",MAX(0,MOD(H17-G17,1)*24-IF(I17="",0,I17/60)))</f>
        <v/>
      </c>
      <c r="K17" s="40" t="n"/>
      <c r="L17" s="40" t="n"/>
      <c r="M17" s="41">
        <f>IF(OR(K17="",L17=""),"",MAX(0,MOD(L17-K17,1)*24-IF(N17="",0,N17/60)))</f>
        <v/>
      </c>
      <c r="N17" s="28">
        <f>IF(A17="","",SUMIFS(Incidencias!$F$5:$F$104,Incidencias!$A$5:$A$104,A17,Incidencias!$C$5:$C$104,"Pausa"))</f>
        <v/>
      </c>
      <c r="O17" s="29">
        <f>IF(A17="","",COUNTIFS(Escenas!$A$5:$A$104,A17,Escenas!$E$5:$E$104,"Completada"))</f>
        <v/>
      </c>
      <c r="P17" s="30">
        <f>IF(A17="","",SUMIFS(Escenas!$H$5:$H$104,Escenas!$A$5:$A$104,A17))</f>
        <v/>
      </c>
      <c r="Q17" s="23" t="n"/>
      <c r="R17" s="31">
        <f>IF(A17="","",IF(COUNTIF($A$5:$A$104,A17)&gt;1,"Revisar: ID duplicado",IF(OR(B17="",D17=""),"Revisar: faltan datos básicos",IF(AND(Q17="Cerrado",OR(K17="",L17="")),"Revisar: cierre sin horario real",IF(AND(K17&lt;&gt;"",L17="",Q17="Cerrado"),"Revisar: falta fin real","Correcto")))))</f>
        <v/>
      </c>
    </row>
    <row r="18" ht="22" customHeight="1">
      <c r="A18" s="23" t="n"/>
      <c r="B18" s="39" t="n"/>
      <c r="C18" s="23" t="n"/>
      <c r="D18" s="23" t="n"/>
      <c r="E18" s="23" t="n"/>
      <c r="F18" s="25" t="n"/>
      <c r="G18" s="40" t="n"/>
      <c r="H18" s="40" t="n"/>
      <c r="I18" s="23" t="n"/>
      <c r="J18" s="41">
        <f>IF(OR(G18="",H18=""),"",MAX(0,MOD(H18-G18,1)*24-IF(I18="",0,I18/60)))</f>
        <v/>
      </c>
      <c r="K18" s="40" t="n"/>
      <c r="L18" s="40" t="n"/>
      <c r="M18" s="41">
        <f>IF(OR(K18="",L18=""),"",MAX(0,MOD(L18-K18,1)*24-IF(N18="",0,N18/60)))</f>
        <v/>
      </c>
      <c r="N18" s="28">
        <f>IF(A18="","",SUMIFS(Incidencias!$F$5:$F$104,Incidencias!$A$5:$A$104,A18,Incidencias!$C$5:$C$104,"Pausa"))</f>
        <v/>
      </c>
      <c r="O18" s="29">
        <f>IF(A18="","",COUNTIFS(Escenas!$A$5:$A$104,A18,Escenas!$E$5:$E$104,"Completada"))</f>
        <v/>
      </c>
      <c r="P18" s="30">
        <f>IF(A18="","",SUMIFS(Escenas!$H$5:$H$104,Escenas!$A$5:$A$104,A18))</f>
        <v/>
      </c>
      <c r="Q18" s="23" t="n"/>
      <c r="R18" s="31">
        <f>IF(A18="","",IF(COUNTIF($A$5:$A$104,A18)&gt;1,"Revisar: ID duplicado",IF(OR(B18="",D18=""),"Revisar: faltan datos básicos",IF(AND(Q18="Cerrado",OR(K18="",L18="")),"Revisar: cierre sin horario real",IF(AND(K18&lt;&gt;"",L18="",Q18="Cerrado"),"Revisar: falta fin real","Correcto")))))</f>
        <v/>
      </c>
    </row>
    <row r="19" ht="22" customHeight="1">
      <c r="A19" s="23" t="n"/>
      <c r="B19" s="39" t="n"/>
      <c r="C19" s="23" t="n"/>
      <c r="D19" s="23" t="n"/>
      <c r="E19" s="23" t="n"/>
      <c r="F19" s="25" t="n"/>
      <c r="G19" s="40" t="n"/>
      <c r="H19" s="40" t="n"/>
      <c r="I19" s="23" t="n"/>
      <c r="J19" s="41">
        <f>IF(OR(G19="",H19=""),"",MAX(0,MOD(H19-G19,1)*24-IF(I19="",0,I19/60)))</f>
        <v/>
      </c>
      <c r="K19" s="40" t="n"/>
      <c r="L19" s="40" t="n"/>
      <c r="M19" s="41">
        <f>IF(OR(K19="",L19=""),"",MAX(0,MOD(L19-K19,1)*24-IF(N19="",0,N19/60)))</f>
        <v/>
      </c>
      <c r="N19" s="28">
        <f>IF(A19="","",SUMIFS(Incidencias!$F$5:$F$104,Incidencias!$A$5:$A$104,A19,Incidencias!$C$5:$C$104,"Pausa"))</f>
        <v/>
      </c>
      <c r="O19" s="29">
        <f>IF(A19="","",COUNTIFS(Escenas!$A$5:$A$104,A19,Escenas!$E$5:$E$104,"Completada"))</f>
        <v/>
      </c>
      <c r="P19" s="30">
        <f>IF(A19="","",SUMIFS(Escenas!$H$5:$H$104,Escenas!$A$5:$A$104,A19))</f>
        <v/>
      </c>
      <c r="Q19" s="23" t="n"/>
      <c r="R19" s="31">
        <f>IF(A19="","",IF(COUNTIF($A$5:$A$104,A19)&gt;1,"Revisar: ID duplicado",IF(OR(B19="",D19=""),"Revisar: faltan datos básicos",IF(AND(Q19="Cerrado",OR(K19="",L19="")),"Revisar: cierre sin horario real",IF(AND(K19&lt;&gt;"",L19="",Q19="Cerrado"),"Revisar: falta fin real","Correcto")))))</f>
        <v/>
      </c>
    </row>
    <row r="20" ht="22" customHeight="1">
      <c r="A20" s="23" t="n"/>
      <c r="B20" s="39" t="n"/>
      <c r="C20" s="23" t="n"/>
      <c r="D20" s="23" t="n"/>
      <c r="E20" s="23" t="n"/>
      <c r="F20" s="25" t="n"/>
      <c r="G20" s="40" t="n"/>
      <c r="H20" s="40" t="n"/>
      <c r="I20" s="23" t="n"/>
      <c r="J20" s="41">
        <f>IF(OR(G20="",H20=""),"",MAX(0,MOD(H20-G20,1)*24-IF(I20="",0,I20/60)))</f>
        <v/>
      </c>
      <c r="K20" s="40" t="n"/>
      <c r="L20" s="40" t="n"/>
      <c r="M20" s="41">
        <f>IF(OR(K20="",L20=""),"",MAX(0,MOD(L20-K20,1)*24-IF(N20="",0,N20/60)))</f>
        <v/>
      </c>
      <c r="N20" s="28">
        <f>IF(A20="","",SUMIFS(Incidencias!$F$5:$F$104,Incidencias!$A$5:$A$104,A20,Incidencias!$C$5:$C$104,"Pausa"))</f>
        <v/>
      </c>
      <c r="O20" s="29">
        <f>IF(A20="","",COUNTIFS(Escenas!$A$5:$A$104,A20,Escenas!$E$5:$E$104,"Completada"))</f>
        <v/>
      </c>
      <c r="P20" s="30">
        <f>IF(A20="","",SUMIFS(Escenas!$H$5:$H$104,Escenas!$A$5:$A$104,A20))</f>
        <v/>
      </c>
      <c r="Q20" s="23" t="n"/>
      <c r="R20" s="31">
        <f>IF(A20="","",IF(COUNTIF($A$5:$A$104,A20)&gt;1,"Revisar: ID duplicado",IF(OR(B20="",D20=""),"Revisar: faltan datos básicos",IF(AND(Q20="Cerrado",OR(K20="",L20="")),"Revisar: cierre sin horario real",IF(AND(K20&lt;&gt;"",L20="",Q20="Cerrado"),"Revisar: falta fin real","Correcto")))))</f>
        <v/>
      </c>
    </row>
    <row r="21" ht="22" customHeight="1">
      <c r="A21" s="23" t="n"/>
      <c r="B21" s="39" t="n"/>
      <c r="C21" s="23" t="n"/>
      <c r="D21" s="23" t="n"/>
      <c r="E21" s="23" t="n"/>
      <c r="F21" s="25" t="n"/>
      <c r="G21" s="40" t="n"/>
      <c r="H21" s="40" t="n"/>
      <c r="I21" s="23" t="n"/>
      <c r="J21" s="41">
        <f>IF(OR(G21="",H21=""),"",MAX(0,MOD(H21-G21,1)*24-IF(I21="",0,I21/60)))</f>
        <v/>
      </c>
      <c r="K21" s="40" t="n"/>
      <c r="L21" s="40" t="n"/>
      <c r="M21" s="41">
        <f>IF(OR(K21="",L21=""),"",MAX(0,MOD(L21-K21,1)*24-IF(N21="",0,N21/60)))</f>
        <v/>
      </c>
      <c r="N21" s="28">
        <f>IF(A21="","",SUMIFS(Incidencias!$F$5:$F$104,Incidencias!$A$5:$A$104,A21,Incidencias!$C$5:$C$104,"Pausa"))</f>
        <v/>
      </c>
      <c r="O21" s="29">
        <f>IF(A21="","",COUNTIFS(Escenas!$A$5:$A$104,A21,Escenas!$E$5:$E$104,"Completada"))</f>
        <v/>
      </c>
      <c r="P21" s="30">
        <f>IF(A21="","",SUMIFS(Escenas!$H$5:$H$104,Escenas!$A$5:$A$104,A21))</f>
        <v/>
      </c>
      <c r="Q21" s="23" t="n"/>
      <c r="R21" s="31">
        <f>IF(A21="","",IF(COUNTIF($A$5:$A$104,A21)&gt;1,"Revisar: ID duplicado",IF(OR(B21="",D21=""),"Revisar: faltan datos básicos",IF(AND(Q21="Cerrado",OR(K21="",L21="")),"Revisar: cierre sin horario real",IF(AND(K21&lt;&gt;"",L21="",Q21="Cerrado"),"Revisar: falta fin real","Correcto")))))</f>
        <v/>
      </c>
    </row>
    <row r="22" ht="22" customHeight="1">
      <c r="A22" s="23" t="n"/>
      <c r="B22" s="39" t="n"/>
      <c r="C22" s="23" t="n"/>
      <c r="D22" s="23" t="n"/>
      <c r="E22" s="23" t="n"/>
      <c r="F22" s="25" t="n"/>
      <c r="G22" s="40" t="n"/>
      <c r="H22" s="40" t="n"/>
      <c r="I22" s="23" t="n"/>
      <c r="J22" s="41">
        <f>IF(OR(G22="",H22=""),"",MAX(0,MOD(H22-G22,1)*24-IF(I22="",0,I22/60)))</f>
        <v/>
      </c>
      <c r="K22" s="40" t="n"/>
      <c r="L22" s="40" t="n"/>
      <c r="M22" s="41">
        <f>IF(OR(K22="",L22=""),"",MAX(0,MOD(L22-K22,1)*24-IF(N22="",0,N22/60)))</f>
        <v/>
      </c>
      <c r="N22" s="28">
        <f>IF(A22="","",SUMIFS(Incidencias!$F$5:$F$104,Incidencias!$A$5:$A$104,A22,Incidencias!$C$5:$C$104,"Pausa"))</f>
        <v/>
      </c>
      <c r="O22" s="29">
        <f>IF(A22="","",COUNTIFS(Escenas!$A$5:$A$104,A22,Escenas!$E$5:$E$104,"Completada"))</f>
        <v/>
      </c>
      <c r="P22" s="30">
        <f>IF(A22="","",SUMIFS(Escenas!$H$5:$H$104,Escenas!$A$5:$A$104,A22))</f>
        <v/>
      </c>
      <c r="Q22" s="23" t="n"/>
      <c r="R22" s="31">
        <f>IF(A22="","",IF(COUNTIF($A$5:$A$104,A22)&gt;1,"Revisar: ID duplicado",IF(OR(B22="",D22=""),"Revisar: faltan datos básicos",IF(AND(Q22="Cerrado",OR(K22="",L22="")),"Revisar: cierre sin horario real",IF(AND(K22&lt;&gt;"",L22="",Q22="Cerrado"),"Revisar: falta fin real","Correcto")))))</f>
        <v/>
      </c>
    </row>
    <row r="23" ht="22" customHeight="1">
      <c r="A23" s="23" t="n"/>
      <c r="B23" s="39" t="n"/>
      <c r="C23" s="23" t="n"/>
      <c r="D23" s="23" t="n"/>
      <c r="E23" s="23" t="n"/>
      <c r="F23" s="25" t="n"/>
      <c r="G23" s="40" t="n"/>
      <c r="H23" s="40" t="n"/>
      <c r="I23" s="23" t="n"/>
      <c r="J23" s="41">
        <f>IF(OR(G23="",H23=""),"",MAX(0,MOD(H23-G23,1)*24-IF(I23="",0,I23/60)))</f>
        <v/>
      </c>
      <c r="K23" s="40" t="n"/>
      <c r="L23" s="40" t="n"/>
      <c r="M23" s="41">
        <f>IF(OR(K23="",L23=""),"",MAX(0,MOD(L23-K23,1)*24-IF(N23="",0,N23/60)))</f>
        <v/>
      </c>
      <c r="N23" s="28">
        <f>IF(A23="","",SUMIFS(Incidencias!$F$5:$F$104,Incidencias!$A$5:$A$104,A23,Incidencias!$C$5:$C$104,"Pausa"))</f>
        <v/>
      </c>
      <c r="O23" s="29">
        <f>IF(A23="","",COUNTIFS(Escenas!$A$5:$A$104,A23,Escenas!$E$5:$E$104,"Completada"))</f>
        <v/>
      </c>
      <c r="P23" s="30">
        <f>IF(A23="","",SUMIFS(Escenas!$H$5:$H$104,Escenas!$A$5:$A$104,A23))</f>
        <v/>
      </c>
      <c r="Q23" s="23" t="n"/>
      <c r="R23" s="31">
        <f>IF(A23="","",IF(COUNTIF($A$5:$A$104,A23)&gt;1,"Revisar: ID duplicado",IF(OR(B23="",D23=""),"Revisar: faltan datos básicos",IF(AND(Q23="Cerrado",OR(K23="",L23="")),"Revisar: cierre sin horario real",IF(AND(K23&lt;&gt;"",L23="",Q23="Cerrado"),"Revisar: falta fin real","Correcto")))))</f>
        <v/>
      </c>
    </row>
    <row r="24" ht="22" customHeight="1">
      <c r="A24" s="23" t="n"/>
      <c r="B24" s="39" t="n"/>
      <c r="C24" s="23" t="n"/>
      <c r="D24" s="23" t="n"/>
      <c r="E24" s="23" t="n"/>
      <c r="F24" s="25" t="n"/>
      <c r="G24" s="40" t="n"/>
      <c r="H24" s="40" t="n"/>
      <c r="I24" s="23" t="n"/>
      <c r="J24" s="41">
        <f>IF(OR(G24="",H24=""),"",MAX(0,MOD(H24-G24,1)*24-IF(I24="",0,I24/60)))</f>
        <v/>
      </c>
      <c r="K24" s="40" t="n"/>
      <c r="L24" s="40" t="n"/>
      <c r="M24" s="41">
        <f>IF(OR(K24="",L24=""),"",MAX(0,MOD(L24-K24,1)*24-IF(N24="",0,N24/60)))</f>
        <v/>
      </c>
      <c r="N24" s="28">
        <f>IF(A24="","",SUMIFS(Incidencias!$F$5:$F$104,Incidencias!$A$5:$A$104,A24,Incidencias!$C$5:$C$104,"Pausa"))</f>
        <v/>
      </c>
      <c r="O24" s="29">
        <f>IF(A24="","",COUNTIFS(Escenas!$A$5:$A$104,A24,Escenas!$E$5:$E$104,"Completada"))</f>
        <v/>
      </c>
      <c r="P24" s="30">
        <f>IF(A24="","",SUMIFS(Escenas!$H$5:$H$104,Escenas!$A$5:$A$104,A24))</f>
        <v/>
      </c>
      <c r="Q24" s="23" t="n"/>
      <c r="R24" s="31">
        <f>IF(A24="","",IF(COUNTIF($A$5:$A$104,A24)&gt;1,"Revisar: ID duplicado",IF(OR(B24="",D24=""),"Revisar: faltan datos básicos",IF(AND(Q24="Cerrado",OR(K24="",L24="")),"Revisar: cierre sin horario real",IF(AND(K24&lt;&gt;"",L24="",Q24="Cerrado"),"Revisar: falta fin real","Correcto")))))</f>
        <v/>
      </c>
    </row>
    <row r="25" ht="22" customHeight="1">
      <c r="A25" s="23" t="n"/>
      <c r="B25" s="39" t="n"/>
      <c r="C25" s="23" t="n"/>
      <c r="D25" s="23" t="n"/>
      <c r="E25" s="23" t="n"/>
      <c r="F25" s="25" t="n"/>
      <c r="G25" s="40" t="n"/>
      <c r="H25" s="40" t="n"/>
      <c r="I25" s="23" t="n"/>
      <c r="J25" s="41">
        <f>IF(OR(G25="",H25=""),"",MAX(0,MOD(H25-G25,1)*24-IF(I25="",0,I25/60)))</f>
        <v/>
      </c>
      <c r="K25" s="40" t="n"/>
      <c r="L25" s="40" t="n"/>
      <c r="M25" s="41">
        <f>IF(OR(K25="",L25=""),"",MAX(0,MOD(L25-K25,1)*24-IF(N25="",0,N25/60)))</f>
        <v/>
      </c>
      <c r="N25" s="28">
        <f>IF(A25="","",SUMIFS(Incidencias!$F$5:$F$104,Incidencias!$A$5:$A$104,A25,Incidencias!$C$5:$C$104,"Pausa"))</f>
        <v/>
      </c>
      <c r="O25" s="29">
        <f>IF(A25="","",COUNTIFS(Escenas!$A$5:$A$104,A25,Escenas!$E$5:$E$104,"Completada"))</f>
        <v/>
      </c>
      <c r="P25" s="30">
        <f>IF(A25="","",SUMIFS(Escenas!$H$5:$H$104,Escenas!$A$5:$A$104,A25))</f>
        <v/>
      </c>
      <c r="Q25" s="23" t="n"/>
      <c r="R25" s="31">
        <f>IF(A25="","",IF(COUNTIF($A$5:$A$104,A25)&gt;1,"Revisar: ID duplicado",IF(OR(B25="",D25=""),"Revisar: faltan datos básicos",IF(AND(Q25="Cerrado",OR(K25="",L25="")),"Revisar: cierre sin horario real",IF(AND(K25&lt;&gt;"",L25="",Q25="Cerrado"),"Revisar: falta fin real","Correcto")))))</f>
        <v/>
      </c>
    </row>
    <row r="26" ht="22" customHeight="1">
      <c r="A26" s="23" t="n"/>
      <c r="B26" s="39" t="n"/>
      <c r="C26" s="23" t="n"/>
      <c r="D26" s="23" t="n"/>
      <c r="E26" s="23" t="n"/>
      <c r="F26" s="25" t="n"/>
      <c r="G26" s="40" t="n"/>
      <c r="H26" s="40" t="n"/>
      <c r="I26" s="23" t="n"/>
      <c r="J26" s="41">
        <f>IF(OR(G26="",H26=""),"",MAX(0,MOD(H26-G26,1)*24-IF(I26="",0,I26/60)))</f>
        <v/>
      </c>
      <c r="K26" s="40" t="n"/>
      <c r="L26" s="40" t="n"/>
      <c r="M26" s="41">
        <f>IF(OR(K26="",L26=""),"",MAX(0,MOD(L26-K26,1)*24-IF(N26="",0,N26/60)))</f>
        <v/>
      </c>
      <c r="N26" s="28">
        <f>IF(A26="","",SUMIFS(Incidencias!$F$5:$F$104,Incidencias!$A$5:$A$104,A26,Incidencias!$C$5:$C$104,"Pausa"))</f>
        <v/>
      </c>
      <c r="O26" s="29">
        <f>IF(A26="","",COUNTIFS(Escenas!$A$5:$A$104,A26,Escenas!$E$5:$E$104,"Completada"))</f>
        <v/>
      </c>
      <c r="P26" s="30">
        <f>IF(A26="","",SUMIFS(Escenas!$H$5:$H$104,Escenas!$A$5:$A$104,A26))</f>
        <v/>
      </c>
      <c r="Q26" s="23" t="n"/>
      <c r="R26" s="31">
        <f>IF(A26="","",IF(COUNTIF($A$5:$A$104,A26)&gt;1,"Revisar: ID duplicado",IF(OR(B26="",D26=""),"Revisar: faltan datos básicos",IF(AND(Q26="Cerrado",OR(K26="",L26="")),"Revisar: cierre sin horario real",IF(AND(K26&lt;&gt;"",L26="",Q26="Cerrado"),"Revisar: falta fin real","Correcto")))))</f>
        <v/>
      </c>
    </row>
    <row r="27" ht="22" customHeight="1">
      <c r="A27" s="23" t="n"/>
      <c r="B27" s="39" t="n"/>
      <c r="C27" s="23" t="n"/>
      <c r="D27" s="23" t="n"/>
      <c r="E27" s="23" t="n"/>
      <c r="F27" s="25" t="n"/>
      <c r="G27" s="40" t="n"/>
      <c r="H27" s="40" t="n"/>
      <c r="I27" s="23" t="n"/>
      <c r="J27" s="41">
        <f>IF(OR(G27="",H27=""),"",MAX(0,MOD(H27-G27,1)*24-IF(I27="",0,I27/60)))</f>
        <v/>
      </c>
      <c r="K27" s="40" t="n"/>
      <c r="L27" s="40" t="n"/>
      <c r="M27" s="41">
        <f>IF(OR(K27="",L27=""),"",MAX(0,MOD(L27-K27,1)*24-IF(N27="",0,N27/60)))</f>
        <v/>
      </c>
      <c r="N27" s="28">
        <f>IF(A27="","",SUMIFS(Incidencias!$F$5:$F$104,Incidencias!$A$5:$A$104,A27,Incidencias!$C$5:$C$104,"Pausa"))</f>
        <v/>
      </c>
      <c r="O27" s="29">
        <f>IF(A27="","",COUNTIFS(Escenas!$A$5:$A$104,A27,Escenas!$E$5:$E$104,"Completada"))</f>
        <v/>
      </c>
      <c r="P27" s="30">
        <f>IF(A27="","",SUMIFS(Escenas!$H$5:$H$104,Escenas!$A$5:$A$104,A27))</f>
        <v/>
      </c>
      <c r="Q27" s="23" t="n"/>
      <c r="R27" s="31">
        <f>IF(A27="","",IF(COUNTIF($A$5:$A$104,A27)&gt;1,"Revisar: ID duplicado",IF(OR(B27="",D27=""),"Revisar: faltan datos básicos",IF(AND(Q27="Cerrado",OR(K27="",L27="")),"Revisar: cierre sin horario real",IF(AND(K27&lt;&gt;"",L27="",Q27="Cerrado"),"Revisar: falta fin real","Correcto")))))</f>
        <v/>
      </c>
    </row>
    <row r="28" ht="22" customHeight="1">
      <c r="A28" s="23" t="n"/>
      <c r="B28" s="39" t="n"/>
      <c r="C28" s="23" t="n"/>
      <c r="D28" s="23" t="n"/>
      <c r="E28" s="23" t="n"/>
      <c r="F28" s="25" t="n"/>
      <c r="G28" s="40" t="n"/>
      <c r="H28" s="40" t="n"/>
      <c r="I28" s="23" t="n"/>
      <c r="J28" s="41">
        <f>IF(OR(G28="",H28=""),"",MAX(0,MOD(H28-G28,1)*24-IF(I28="",0,I28/60)))</f>
        <v/>
      </c>
      <c r="K28" s="40" t="n"/>
      <c r="L28" s="40" t="n"/>
      <c r="M28" s="41">
        <f>IF(OR(K28="",L28=""),"",MAX(0,MOD(L28-K28,1)*24-IF(N28="",0,N28/60)))</f>
        <v/>
      </c>
      <c r="N28" s="28">
        <f>IF(A28="","",SUMIFS(Incidencias!$F$5:$F$104,Incidencias!$A$5:$A$104,A28,Incidencias!$C$5:$C$104,"Pausa"))</f>
        <v/>
      </c>
      <c r="O28" s="29">
        <f>IF(A28="","",COUNTIFS(Escenas!$A$5:$A$104,A28,Escenas!$E$5:$E$104,"Completada"))</f>
        <v/>
      </c>
      <c r="P28" s="30">
        <f>IF(A28="","",SUMIFS(Escenas!$H$5:$H$104,Escenas!$A$5:$A$104,A28))</f>
        <v/>
      </c>
      <c r="Q28" s="23" t="n"/>
      <c r="R28" s="31">
        <f>IF(A28="","",IF(COUNTIF($A$5:$A$104,A28)&gt;1,"Revisar: ID duplicado",IF(OR(B28="",D28=""),"Revisar: faltan datos básicos",IF(AND(Q28="Cerrado",OR(K28="",L28="")),"Revisar: cierre sin horario real",IF(AND(K28&lt;&gt;"",L28="",Q28="Cerrado"),"Revisar: falta fin real","Correcto")))))</f>
        <v/>
      </c>
    </row>
    <row r="29" ht="22" customHeight="1">
      <c r="A29" s="23" t="n"/>
      <c r="B29" s="39" t="n"/>
      <c r="C29" s="23" t="n"/>
      <c r="D29" s="23" t="n"/>
      <c r="E29" s="23" t="n"/>
      <c r="F29" s="25" t="n"/>
      <c r="G29" s="40" t="n"/>
      <c r="H29" s="40" t="n"/>
      <c r="I29" s="23" t="n"/>
      <c r="J29" s="41">
        <f>IF(OR(G29="",H29=""),"",MAX(0,MOD(H29-G29,1)*24-IF(I29="",0,I29/60)))</f>
        <v/>
      </c>
      <c r="K29" s="40" t="n"/>
      <c r="L29" s="40" t="n"/>
      <c r="M29" s="41">
        <f>IF(OR(K29="",L29=""),"",MAX(0,MOD(L29-K29,1)*24-IF(N29="",0,N29/60)))</f>
        <v/>
      </c>
      <c r="N29" s="28">
        <f>IF(A29="","",SUMIFS(Incidencias!$F$5:$F$104,Incidencias!$A$5:$A$104,A29,Incidencias!$C$5:$C$104,"Pausa"))</f>
        <v/>
      </c>
      <c r="O29" s="29">
        <f>IF(A29="","",COUNTIFS(Escenas!$A$5:$A$104,A29,Escenas!$E$5:$E$104,"Completada"))</f>
        <v/>
      </c>
      <c r="P29" s="30">
        <f>IF(A29="","",SUMIFS(Escenas!$H$5:$H$104,Escenas!$A$5:$A$104,A29))</f>
        <v/>
      </c>
      <c r="Q29" s="23" t="n"/>
      <c r="R29" s="31">
        <f>IF(A29="","",IF(COUNTIF($A$5:$A$104,A29)&gt;1,"Revisar: ID duplicado",IF(OR(B29="",D29=""),"Revisar: faltan datos básicos",IF(AND(Q29="Cerrado",OR(K29="",L29="")),"Revisar: cierre sin horario real",IF(AND(K29&lt;&gt;"",L29="",Q29="Cerrado"),"Revisar: falta fin real","Correcto")))))</f>
        <v/>
      </c>
    </row>
    <row r="30" ht="22" customHeight="1">
      <c r="A30" s="23" t="n"/>
      <c r="B30" s="39" t="n"/>
      <c r="C30" s="23" t="n"/>
      <c r="D30" s="23" t="n"/>
      <c r="E30" s="23" t="n"/>
      <c r="F30" s="25" t="n"/>
      <c r="G30" s="40" t="n"/>
      <c r="H30" s="40" t="n"/>
      <c r="I30" s="23" t="n"/>
      <c r="J30" s="41">
        <f>IF(OR(G30="",H30=""),"",MAX(0,MOD(H30-G30,1)*24-IF(I30="",0,I30/60)))</f>
        <v/>
      </c>
      <c r="K30" s="40" t="n"/>
      <c r="L30" s="40" t="n"/>
      <c r="M30" s="41">
        <f>IF(OR(K30="",L30=""),"",MAX(0,MOD(L30-K30,1)*24-IF(N30="",0,N30/60)))</f>
        <v/>
      </c>
      <c r="N30" s="28">
        <f>IF(A30="","",SUMIFS(Incidencias!$F$5:$F$104,Incidencias!$A$5:$A$104,A30,Incidencias!$C$5:$C$104,"Pausa"))</f>
        <v/>
      </c>
      <c r="O30" s="29">
        <f>IF(A30="","",COUNTIFS(Escenas!$A$5:$A$104,A30,Escenas!$E$5:$E$104,"Completada"))</f>
        <v/>
      </c>
      <c r="P30" s="30">
        <f>IF(A30="","",SUMIFS(Escenas!$H$5:$H$104,Escenas!$A$5:$A$104,A30))</f>
        <v/>
      </c>
      <c r="Q30" s="23" t="n"/>
      <c r="R30" s="31">
        <f>IF(A30="","",IF(COUNTIF($A$5:$A$104,A30)&gt;1,"Revisar: ID duplicado",IF(OR(B30="",D30=""),"Revisar: faltan datos básicos",IF(AND(Q30="Cerrado",OR(K30="",L30="")),"Revisar: cierre sin horario real",IF(AND(K30&lt;&gt;"",L30="",Q30="Cerrado"),"Revisar: falta fin real","Correcto")))))</f>
        <v/>
      </c>
    </row>
    <row r="31" ht="22" customHeight="1">
      <c r="A31" s="23" t="n"/>
      <c r="B31" s="39" t="n"/>
      <c r="C31" s="23" t="n"/>
      <c r="D31" s="23" t="n"/>
      <c r="E31" s="23" t="n"/>
      <c r="F31" s="25" t="n"/>
      <c r="G31" s="40" t="n"/>
      <c r="H31" s="40" t="n"/>
      <c r="I31" s="23" t="n"/>
      <c r="J31" s="41">
        <f>IF(OR(G31="",H31=""),"",MAX(0,MOD(H31-G31,1)*24-IF(I31="",0,I31/60)))</f>
        <v/>
      </c>
      <c r="K31" s="40" t="n"/>
      <c r="L31" s="40" t="n"/>
      <c r="M31" s="41">
        <f>IF(OR(K31="",L31=""),"",MAX(0,MOD(L31-K31,1)*24-IF(N31="",0,N31/60)))</f>
        <v/>
      </c>
      <c r="N31" s="28">
        <f>IF(A31="","",SUMIFS(Incidencias!$F$5:$F$104,Incidencias!$A$5:$A$104,A31,Incidencias!$C$5:$C$104,"Pausa"))</f>
        <v/>
      </c>
      <c r="O31" s="29">
        <f>IF(A31="","",COUNTIFS(Escenas!$A$5:$A$104,A31,Escenas!$E$5:$E$104,"Completada"))</f>
        <v/>
      </c>
      <c r="P31" s="30">
        <f>IF(A31="","",SUMIFS(Escenas!$H$5:$H$104,Escenas!$A$5:$A$104,A31))</f>
        <v/>
      </c>
      <c r="Q31" s="23" t="n"/>
      <c r="R31" s="31">
        <f>IF(A31="","",IF(COUNTIF($A$5:$A$104,A31)&gt;1,"Revisar: ID duplicado",IF(OR(B31="",D31=""),"Revisar: faltan datos básicos",IF(AND(Q31="Cerrado",OR(K31="",L31="")),"Revisar: cierre sin horario real",IF(AND(K31&lt;&gt;"",L31="",Q31="Cerrado"),"Revisar: falta fin real","Correcto")))))</f>
        <v/>
      </c>
    </row>
    <row r="32" ht="22" customHeight="1">
      <c r="A32" s="23" t="n"/>
      <c r="B32" s="39" t="n"/>
      <c r="C32" s="23" t="n"/>
      <c r="D32" s="23" t="n"/>
      <c r="E32" s="23" t="n"/>
      <c r="F32" s="25" t="n"/>
      <c r="G32" s="40" t="n"/>
      <c r="H32" s="40" t="n"/>
      <c r="I32" s="23" t="n"/>
      <c r="J32" s="41">
        <f>IF(OR(G32="",H32=""),"",MAX(0,MOD(H32-G32,1)*24-IF(I32="",0,I32/60)))</f>
        <v/>
      </c>
      <c r="K32" s="40" t="n"/>
      <c r="L32" s="40" t="n"/>
      <c r="M32" s="41">
        <f>IF(OR(K32="",L32=""),"",MAX(0,MOD(L32-K32,1)*24-IF(N32="",0,N32/60)))</f>
        <v/>
      </c>
      <c r="N32" s="28">
        <f>IF(A32="","",SUMIFS(Incidencias!$F$5:$F$104,Incidencias!$A$5:$A$104,A32,Incidencias!$C$5:$C$104,"Pausa"))</f>
        <v/>
      </c>
      <c r="O32" s="29">
        <f>IF(A32="","",COUNTIFS(Escenas!$A$5:$A$104,A32,Escenas!$E$5:$E$104,"Completada"))</f>
        <v/>
      </c>
      <c r="P32" s="30">
        <f>IF(A32="","",SUMIFS(Escenas!$H$5:$H$104,Escenas!$A$5:$A$104,A32))</f>
        <v/>
      </c>
      <c r="Q32" s="23" t="n"/>
      <c r="R32" s="31">
        <f>IF(A32="","",IF(COUNTIF($A$5:$A$104,A32)&gt;1,"Revisar: ID duplicado",IF(OR(B32="",D32=""),"Revisar: faltan datos básicos",IF(AND(Q32="Cerrado",OR(K32="",L32="")),"Revisar: cierre sin horario real",IF(AND(K32&lt;&gt;"",L32="",Q32="Cerrado"),"Revisar: falta fin real","Correcto")))))</f>
        <v/>
      </c>
    </row>
    <row r="33" ht="22" customHeight="1">
      <c r="A33" s="23" t="n"/>
      <c r="B33" s="39" t="n"/>
      <c r="C33" s="23" t="n"/>
      <c r="D33" s="23" t="n"/>
      <c r="E33" s="23" t="n"/>
      <c r="F33" s="25" t="n"/>
      <c r="G33" s="40" t="n"/>
      <c r="H33" s="40" t="n"/>
      <c r="I33" s="23" t="n"/>
      <c r="J33" s="41">
        <f>IF(OR(G33="",H33=""),"",MAX(0,MOD(H33-G33,1)*24-IF(I33="",0,I33/60)))</f>
        <v/>
      </c>
      <c r="K33" s="40" t="n"/>
      <c r="L33" s="40" t="n"/>
      <c r="M33" s="41">
        <f>IF(OR(K33="",L33=""),"",MAX(0,MOD(L33-K33,1)*24-IF(N33="",0,N33/60)))</f>
        <v/>
      </c>
      <c r="N33" s="28">
        <f>IF(A33="","",SUMIFS(Incidencias!$F$5:$F$104,Incidencias!$A$5:$A$104,A33,Incidencias!$C$5:$C$104,"Pausa"))</f>
        <v/>
      </c>
      <c r="O33" s="29">
        <f>IF(A33="","",COUNTIFS(Escenas!$A$5:$A$104,A33,Escenas!$E$5:$E$104,"Completada"))</f>
        <v/>
      </c>
      <c r="P33" s="30">
        <f>IF(A33="","",SUMIFS(Escenas!$H$5:$H$104,Escenas!$A$5:$A$104,A33))</f>
        <v/>
      </c>
      <c r="Q33" s="23" t="n"/>
      <c r="R33" s="31">
        <f>IF(A33="","",IF(COUNTIF($A$5:$A$104,A33)&gt;1,"Revisar: ID duplicado",IF(OR(B33="",D33=""),"Revisar: faltan datos básicos",IF(AND(Q33="Cerrado",OR(K33="",L33="")),"Revisar: cierre sin horario real",IF(AND(K33&lt;&gt;"",L33="",Q33="Cerrado"),"Revisar: falta fin real","Correcto")))))</f>
        <v/>
      </c>
    </row>
    <row r="34" ht="22" customHeight="1">
      <c r="A34" s="23" t="n"/>
      <c r="B34" s="39" t="n"/>
      <c r="C34" s="23" t="n"/>
      <c r="D34" s="23" t="n"/>
      <c r="E34" s="23" t="n"/>
      <c r="F34" s="25" t="n"/>
      <c r="G34" s="40" t="n"/>
      <c r="H34" s="40" t="n"/>
      <c r="I34" s="23" t="n"/>
      <c r="J34" s="41">
        <f>IF(OR(G34="",H34=""),"",MAX(0,MOD(H34-G34,1)*24-IF(I34="",0,I34/60)))</f>
        <v/>
      </c>
      <c r="K34" s="40" t="n"/>
      <c r="L34" s="40" t="n"/>
      <c r="M34" s="41">
        <f>IF(OR(K34="",L34=""),"",MAX(0,MOD(L34-K34,1)*24-IF(N34="",0,N34/60)))</f>
        <v/>
      </c>
      <c r="N34" s="28">
        <f>IF(A34="","",SUMIFS(Incidencias!$F$5:$F$104,Incidencias!$A$5:$A$104,A34,Incidencias!$C$5:$C$104,"Pausa"))</f>
        <v/>
      </c>
      <c r="O34" s="29">
        <f>IF(A34="","",COUNTIFS(Escenas!$A$5:$A$104,A34,Escenas!$E$5:$E$104,"Completada"))</f>
        <v/>
      </c>
      <c r="P34" s="30">
        <f>IF(A34="","",SUMIFS(Escenas!$H$5:$H$104,Escenas!$A$5:$A$104,A34))</f>
        <v/>
      </c>
      <c r="Q34" s="23" t="n"/>
      <c r="R34" s="31">
        <f>IF(A34="","",IF(COUNTIF($A$5:$A$104,A34)&gt;1,"Revisar: ID duplicado",IF(OR(B34="",D34=""),"Revisar: faltan datos básicos",IF(AND(Q34="Cerrado",OR(K34="",L34="")),"Revisar: cierre sin horario real",IF(AND(K34&lt;&gt;"",L34="",Q34="Cerrado"),"Revisar: falta fin real","Correcto")))))</f>
        <v/>
      </c>
    </row>
    <row r="35" ht="22" customHeight="1">
      <c r="A35" s="23" t="n"/>
      <c r="B35" s="39" t="n"/>
      <c r="C35" s="23" t="n"/>
      <c r="D35" s="23" t="n"/>
      <c r="E35" s="23" t="n"/>
      <c r="F35" s="25" t="n"/>
      <c r="G35" s="40" t="n"/>
      <c r="H35" s="40" t="n"/>
      <c r="I35" s="23" t="n"/>
      <c r="J35" s="41">
        <f>IF(OR(G35="",H35=""),"",MAX(0,MOD(H35-G35,1)*24-IF(I35="",0,I35/60)))</f>
        <v/>
      </c>
      <c r="K35" s="40" t="n"/>
      <c r="L35" s="40" t="n"/>
      <c r="M35" s="41">
        <f>IF(OR(K35="",L35=""),"",MAX(0,MOD(L35-K35,1)*24-IF(N35="",0,N35/60)))</f>
        <v/>
      </c>
      <c r="N35" s="28">
        <f>IF(A35="","",SUMIFS(Incidencias!$F$5:$F$104,Incidencias!$A$5:$A$104,A35,Incidencias!$C$5:$C$104,"Pausa"))</f>
        <v/>
      </c>
      <c r="O35" s="29">
        <f>IF(A35="","",COUNTIFS(Escenas!$A$5:$A$104,A35,Escenas!$E$5:$E$104,"Completada"))</f>
        <v/>
      </c>
      <c r="P35" s="30">
        <f>IF(A35="","",SUMIFS(Escenas!$H$5:$H$104,Escenas!$A$5:$A$104,A35))</f>
        <v/>
      </c>
      <c r="Q35" s="23" t="n"/>
      <c r="R35" s="31">
        <f>IF(A35="","",IF(COUNTIF($A$5:$A$104,A35)&gt;1,"Revisar: ID duplicado",IF(OR(B35="",D35=""),"Revisar: faltan datos básicos",IF(AND(Q35="Cerrado",OR(K35="",L35="")),"Revisar: cierre sin horario real",IF(AND(K35&lt;&gt;"",L35="",Q35="Cerrado"),"Revisar: falta fin real","Correcto")))))</f>
        <v/>
      </c>
    </row>
    <row r="36" ht="22" customHeight="1">
      <c r="A36" s="23" t="n"/>
      <c r="B36" s="39" t="n"/>
      <c r="C36" s="23" t="n"/>
      <c r="D36" s="23" t="n"/>
      <c r="E36" s="23" t="n"/>
      <c r="F36" s="25" t="n"/>
      <c r="G36" s="40" t="n"/>
      <c r="H36" s="40" t="n"/>
      <c r="I36" s="23" t="n"/>
      <c r="J36" s="41">
        <f>IF(OR(G36="",H36=""),"",MAX(0,MOD(H36-G36,1)*24-IF(I36="",0,I36/60)))</f>
        <v/>
      </c>
      <c r="K36" s="40" t="n"/>
      <c r="L36" s="40" t="n"/>
      <c r="M36" s="41">
        <f>IF(OR(K36="",L36=""),"",MAX(0,MOD(L36-K36,1)*24-IF(N36="",0,N36/60)))</f>
        <v/>
      </c>
      <c r="N36" s="28">
        <f>IF(A36="","",SUMIFS(Incidencias!$F$5:$F$104,Incidencias!$A$5:$A$104,A36,Incidencias!$C$5:$C$104,"Pausa"))</f>
        <v/>
      </c>
      <c r="O36" s="29">
        <f>IF(A36="","",COUNTIFS(Escenas!$A$5:$A$104,A36,Escenas!$E$5:$E$104,"Completada"))</f>
        <v/>
      </c>
      <c r="P36" s="30">
        <f>IF(A36="","",SUMIFS(Escenas!$H$5:$H$104,Escenas!$A$5:$A$104,A36))</f>
        <v/>
      </c>
      <c r="Q36" s="23" t="n"/>
      <c r="R36" s="31">
        <f>IF(A36="","",IF(COUNTIF($A$5:$A$104,A36)&gt;1,"Revisar: ID duplicado",IF(OR(B36="",D36=""),"Revisar: faltan datos básicos",IF(AND(Q36="Cerrado",OR(K36="",L36="")),"Revisar: cierre sin horario real",IF(AND(K36&lt;&gt;"",L36="",Q36="Cerrado"),"Revisar: falta fin real","Correcto")))))</f>
        <v/>
      </c>
    </row>
    <row r="37" ht="22" customHeight="1">
      <c r="A37" s="23" t="n"/>
      <c r="B37" s="39" t="n"/>
      <c r="C37" s="23" t="n"/>
      <c r="D37" s="23" t="n"/>
      <c r="E37" s="23" t="n"/>
      <c r="F37" s="25" t="n"/>
      <c r="G37" s="40" t="n"/>
      <c r="H37" s="40" t="n"/>
      <c r="I37" s="23" t="n"/>
      <c r="J37" s="41">
        <f>IF(OR(G37="",H37=""),"",MAX(0,MOD(H37-G37,1)*24-IF(I37="",0,I37/60)))</f>
        <v/>
      </c>
      <c r="K37" s="40" t="n"/>
      <c r="L37" s="40" t="n"/>
      <c r="M37" s="41">
        <f>IF(OR(K37="",L37=""),"",MAX(0,MOD(L37-K37,1)*24-IF(N37="",0,N37/60)))</f>
        <v/>
      </c>
      <c r="N37" s="28">
        <f>IF(A37="","",SUMIFS(Incidencias!$F$5:$F$104,Incidencias!$A$5:$A$104,A37,Incidencias!$C$5:$C$104,"Pausa"))</f>
        <v/>
      </c>
      <c r="O37" s="29">
        <f>IF(A37="","",COUNTIFS(Escenas!$A$5:$A$104,A37,Escenas!$E$5:$E$104,"Completada"))</f>
        <v/>
      </c>
      <c r="P37" s="30">
        <f>IF(A37="","",SUMIFS(Escenas!$H$5:$H$104,Escenas!$A$5:$A$104,A37))</f>
        <v/>
      </c>
      <c r="Q37" s="23" t="n"/>
      <c r="R37" s="31">
        <f>IF(A37="","",IF(COUNTIF($A$5:$A$104,A37)&gt;1,"Revisar: ID duplicado",IF(OR(B37="",D37=""),"Revisar: faltan datos básicos",IF(AND(Q37="Cerrado",OR(K37="",L37="")),"Revisar: cierre sin horario real",IF(AND(K37&lt;&gt;"",L37="",Q37="Cerrado"),"Revisar: falta fin real","Correcto")))))</f>
        <v/>
      </c>
    </row>
    <row r="38" ht="22" customHeight="1">
      <c r="A38" s="23" t="n"/>
      <c r="B38" s="39" t="n"/>
      <c r="C38" s="23" t="n"/>
      <c r="D38" s="23" t="n"/>
      <c r="E38" s="23" t="n"/>
      <c r="F38" s="25" t="n"/>
      <c r="G38" s="40" t="n"/>
      <c r="H38" s="40" t="n"/>
      <c r="I38" s="23" t="n"/>
      <c r="J38" s="41">
        <f>IF(OR(G38="",H38=""),"",MAX(0,MOD(H38-G38,1)*24-IF(I38="",0,I38/60)))</f>
        <v/>
      </c>
      <c r="K38" s="40" t="n"/>
      <c r="L38" s="40" t="n"/>
      <c r="M38" s="41">
        <f>IF(OR(K38="",L38=""),"",MAX(0,MOD(L38-K38,1)*24-IF(N38="",0,N38/60)))</f>
        <v/>
      </c>
      <c r="N38" s="28">
        <f>IF(A38="","",SUMIFS(Incidencias!$F$5:$F$104,Incidencias!$A$5:$A$104,A38,Incidencias!$C$5:$C$104,"Pausa"))</f>
        <v/>
      </c>
      <c r="O38" s="29">
        <f>IF(A38="","",COUNTIFS(Escenas!$A$5:$A$104,A38,Escenas!$E$5:$E$104,"Completada"))</f>
        <v/>
      </c>
      <c r="P38" s="30">
        <f>IF(A38="","",SUMIFS(Escenas!$H$5:$H$104,Escenas!$A$5:$A$104,A38))</f>
        <v/>
      </c>
      <c r="Q38" s="23" t="n"/>
      <c r="R38" s="31">
        <f>IF(A38="","",IF(COUNTIF($A$5:$A$104,A38)&gt;1,"Revisar: ID duplicado",IF(OR(B38="",D38=""),"Revisar: faltan datos básicos",IF(AND(Q38="Cerrado",OR(K38="",L38="")),"Revisar: cierre sin horario real",IF(AND(K38&lt;&gt;"",L38="",Q38="Cerrado"),"Revisar: falta fin real","Correcto")))))</f>
        <v/>
      </c>
    </row>
    <row r="39" ht="22" customHeight="1">
      <c r="A39" s="23" t="n"/>
      <c r="B39" s="39" t="n"/>
      <c r="C39" s="23" t="n"/>
      <c r="D39" s="23" t="n"/>
      <c r="E39" s="23" t="n"/>
      <c r="F39" s="25" t="n"/>
      <c r="G39" s="40" t="n"/>
      <c r="H39" s="40" t="n"/>
      <c r="I39" s="23" t="n"/>
      <c r="J39" s="41">
        <f>IF(OR(G39="",H39=""),"",MAX(0,MOD(H39-G39,1)*24-IF(I39="",0,I39/60)))</f>
        <v/>
      </c>
      <c r="K39" s="40" t="n"/>
      <c r="L39" s="40" t="n"/>
      <c r="M39" s="41">
        <f>IF(OR(K39="",L39=""),"",MAX(0,MOD(L39-K39,1)*24-IF(N39="",0,N39/60)))</f>
        <v/>
      </c>
      <c r="N39" s="28">
        <f>IF(A39="","",SUMIFS(Incidencias!$F$5:$F$104,Incidencias!$A$5:$A$104,A39,Incidencias!$C$5:$C$104,"Pausa"))</f>
        <v/>
      </c>
      <c r="O39" s="29">
        <f>IF(A39="","",COUNTIFS(Escenas!$A$5:$A$104,A39,Escenas!$E$5:$E$104,"Completada"))</f>
        <v/>
      </c>
      <c r="P39" s="30">
        <f>IF(A39="","",SUMIFS(Escenas!$H$5:$H$104,Escenas!$A$5:$A$104,A39))</f>
        <v/>
      </c>
      <c r="Q39" s="23" t="n"/>
      <c r="R39" s="31">
        <f>IF(A39="","",IF(COUNTIF($A$5:$A$104,A39)&gt;1,"Revisar: ID duplicado",IF(OR(B39="",D39=""),"Revisar: faltan datos básicos",IF(AND(Q39="Cerrado",OR(K39="",L39="")),"Revisar: cierre sin horario real",IF(AND(K39&lt;&gt;"",L39="",Q39="Cerrado"),"Revisar: falta fin real","Correcto")))))</f>
        <v/>
      </c>
    </row>
    <row r="40" ht="22" customHeight="1">
      <c r="A40" s="23" t="n"/>
      <c r="B40" s="39" t="n"/>
      <c r="C40" s="23" t="n"/>
      <c r="D40" s="23" t="n"/>
      <c r="E40" s="23" t="n"/>
      <c r="F40" s="25" t="n"/>
      <c r="G40" s="40" t="n"/>
      <c r="H40" s="40" t="n"/>
      <c r="I40" s="23" t="n"/>
      <c r="J40" s="41">
        <f>IF(OR(G40="",H40=""),"",MAX(0,MOD(H40-G40,1)*24-IF(I40="",0,I40/60)))</f>
        <v/>
      </c>
      <c r="K40" s="40" t="n"/>
      <c r="L40" s="40" t="n"/>
      <c r="M40" s="41">
        <f>IF(OR(K40="",L40=""),"",MAX(0,MOD(L40-K40,1)*24-IF(N40="",0,N40/60)))</f>
        <v/>
      </c>
      <c r="N40" s="28">
        <f>IF(A40="","",SUMIFS(Incidencias!$F$5:$F$104,Incidencias!$A$5:$A$104,A40,Incidencias!$C$5:$C$104,"Pausa"))</f>
        <v/>
      </c>
      <c r="O40" s="29">
        <f>IF(A40="","",COUNTIFS(Escenas!$A$5:$A$104,A40,Escenas!$E$5:$E$104,"Completada"))</f>
        <v/>
      </c>
      <c r="P40" s="30">
        <f>IF(A40="","",SUMIFS(Escenas!$H$5:$H$104,Escenas!$A$5:$A$104,A40))</f>
        <v/>
      </c>
      <c r="Q40" s="23" t="n"/>
      <c r="R40" s="31">
        <f>IF(A40="","",IF(COUNTIF($A$5:$A$104,A40)&gt;1,"Revisar: ID duplicado",IF(OR(B40="",D40=""),"Revisar: faltan datos básicos",IF(AND(Q40="Cerrado",OR(K40="",L40="")),"Revisar: cierre sin horario real",IF(AND(K40&lt;&gt;"",L40="",Q40="Cerrado"),"Revisar: falta fin real","Correcto")))))</f>
        <v/>
      </c>
    </row>
    <row r="41" ht="22" customHeight="1">
      <c r="A41" s="23" t="n"/>
      <c r="B41" s="39" t="n"/>
      <c r="C41" s="23" t="n"/>
      <c r="D41" s="23" t="n"/>
      <c r="E41" s="23" t="n"/>
      <c r="F41" s="25" t="n"/>
      <c r="G41" s="40" t="n"/>
      <c r="H41" s="40" t="n"/>
      <c r="I41" s="23" t="n"/>
      <c r="J41" s="41">
        <f>IF(OR(G41="",H41=""),"",MAX(0,MOD(H41-G41,1)*24-IF(I41="",0,I41/60)))</f>
        <v/>
      </c>
      <c r="K41" s="40" t="n"/>
      <c r="L41" s="40" t="n"/>
      <c r="M41" s="41">
        <f>IF(OR(K41="",L41=""),"",MAX(0,MOD(L41-K41,1)*24-IF(N41="",0,N41/60)))</f>
        <v/>
      </c>
      <c r="N41" s="28">
        <f>IF(A41="","",SUMIFS(Incidencias!$F$5:$F$104,Incidencias!$A$5:$A$104,A41,Incidencias!$C$5:$C$104,"Pausa"))</f>
        <v/>
      </c>
      <c r="O41" s="29">
        <f>IF(A41="","",COUNTIFS(Escenas!$A$5:$A$104,A41,Escenas!$E$5:$E$104,"Completada"))</f>
        <v/>
      </c>
      <c r="P41" s="30">
        <f>IF(A41="","",SUMIFS(Escenas!$H$5:$H$104,Escenas!$A$5:$A$104,A41))</f>
        <v/>
      </c>
      <c r="Q41" s="23" t="n"/>
      <c r="R41" s="31">
        <f>IF(A41="","",IF(COUNTIF($A$5:$A$104,A41)&gt;1,"Revisar: ID duplicado",IF(OR(B41="",D41=""),"Revisar: faltan datos básicos",IF(AND(Q41="Cerrado",OR(K41="",L41="")),"Revisar: cierre sin horario real",IF(AND(K41&lt;&gt;"",L41="",Q41="Cerrado"),"Revisar: falta fin real","Correcto")))))</f>
        <v/>
      </c>
    </row>
    <row r="42" ht="22" customHeight="1">
      <c r="A42" s="23" t="n"/>
      <c r="B42" s="39" t="n"/>
      <c r="C42" s="23" t="n"/>
      <c r="D42" s="23" t="n"/>
      <c r="E42" s="23" t="n"/>
      <c r="F42" s="25" t="n"/>
      <c r="G42" s="40" t="n"/>
      <c r="H42" s="40" t="n"/>
      <c r="I42" s="23" t="n"/>
      <c r="J42" s="41">
        <f>IF(OR(G42="",H42=""),"",MAX(0,MOD(H42-G42,1)*24-IF(I42="",0,I42/60)))</f>
        <v/>
      </c>
      <c r="K42" s="40" t="n"/>
      <c r="L42" s="40" t="n"/>
      <c r="M42" s="41">
        <f>IF(OR(K42="",L42=""),"",MAX(0,MOD(L42-K42,1)*24-IF(N42="",0,N42/60)))</f>
        <v/>
      </c>
      <c r="N42" s="28">
        <f>IF(A42="","",SUMIFS(Incidencias!$F$5:$F$104,Incidencias!$A$5:$A$104,A42,Incidencias!$C$5:$C$104,"Pausa"))</f>
        <v/>
      </c>
      <c r="O42" s="29">
        <f>IF(A42="","",COUNTIFS(Escenas!$A$5:$A$104,A42,Escenas!$E$5:$E$104,"Completada"))</f>
        <v/>
      </c>
      <c r="P42" s="30">
        <f>IF(A42="","",SUMIFS(Escenas!$H$5:$H$104,Escenas!$A$5:$A$104,A42))</f>
        <v/>
      </c>
      <c r="Q42" s="23" t="n"/>
      <c r="R42" s="31">
        <f>IF(A42="","",IF(COUNTIF($A$5:$A$104,A42)&gt;1,"Revisar: ID duplicado",IF(OR(B42="",D42=""),"Revisar: faltan datos básicos",IF(AND(Q42="Cerrado",OR(K42="",L42="")),"Revisar: cierre sin horario real",IF(AND(K42&lt;&gt;"",L42="",Q42="Cerrado"),"Revisar: falta fin real","Correcto")))))</f>
        <v/>
      </c>
    </row>
    <row r="43" ht="22" customHeight="1">
      <c r="A43" s="23" t="n"/>
      <c r="B43" s="39" t="n"/>
      <c r="C43" s="23" t="n"/>
      <c r="D43" s="23" t="n"/>
      <c r="E43" s="23" t="n"/>
      <c r="F43" s="25" t="n"/>
      <c r="G43" s="40" t="n"/>
      <c r="H43" s="40" t="n"/>
      <c r="I43" s="23" t="n"/>
      <c r="J43" s="41">
        <f>IF(OR(G43="",H43=""),"",MAX(0,MOD(H43-G43,1)*24-IF(I43="",0,I43/60)))</f>
        <v/>
      </c>
      <c r="K43" s="40" t="n"/>
      <c r="L43" s="40" t="n"/>
      <c r="M43" s="41">
        <f>IF(OR(K43="",L43=""),"",MAX(0,MOD(L43-K43,1)*24-IF(N43="",0,N43/60)))</f>
        <v/>
      </c>
      <c r="N43" s="28">
        <f>IF(A43="","",SUMIFS(Incidencias!$F$5:$F$104,Incidencias!$A$5:$A$104,A43,Incidencias!$C$5:$C$104,"Pausa"))</f>
        <v/>
      </c>
      <c r="O43" s="29">
        <f>IF(A43="","",COUNTIFS(Escenas!$A$5:$A$104,A43,Escenas!$E$5:$E$104,"Completada"))</f>
        <v/>
      </c>
      <c r="P43" s="30">
        <f>IF(A43="","",SUMIFS(Escenas!$H$5:$H$104,Escenas!$A$5:$A$104,A43))</f>
        <v/>
      </c>
      <c r="Q43" s="23" t="n"/>
      <c r="R43" s="31">
        <f>IF(A43="","",IF(COUNTIF($A$5:$A$104,A43)&gt;1,"Revisar: ID duplicado",IF(OR(B43="",D43=""),"Revisar: faltan datos básicos",IF(AND(Q43="Cerrado",OR(K43="",L43="")),"Revisar: cierre sin horario real",IF(AND(K43&lt;&gt;"",L43="",Q43="Cerrado"),"Revisar: falta fin real","Correcto")))))</f>
        <v/>
      </c>
    </row>
    <row r="44" ht="22" customHeight="1">
      <c r="A44" s="23" t="n"/>
      <c r="B44" s="39" t="n"/>
      <c r="C44" s="23" t="n"/>
      <c r="D44" s="23" t="n"/>
      <c r="E44" s="23" t="n"/>
      <c r="F44" s="25" t="n"/>
      <c r="G44" s="40" t="n"/>
      <c r="H44" s="40" t="n"/>
      <c r="I44" s="23" t="n"/>
      <c r="J44" s="41">
        <f>IF(OR(G44="",H44=""),"",MAX(0,MOD(H44-G44,1)*24-IF(I44="",0,I44/60)))</f>
        <v/>
      </c>
      <c r="K44" s="40" t="n"/>
      <c r="L44" s="40" t="n"/>
      <c r="M44" s="41">
        <f>IF(OR(K44="",L44=""),"",MAX(0,MOD(L44-K44,1)*24-IF(N44="",0,N44/60)))</f>
        <v/>
      </c>
      <c r="N44" s="28">
        <f>IF(A44="","",SUMIFS(Incidencias!$F$5:$F$104,Incidencias!$A$5:$A$104,A44,Incidencias!$C$5:$C$104,"Pausa"))</f>
        <v/>
      </c>
      <c r="O44" s="29">
        <f>IF(A44="","",COUNTIFS(Escenas!$A$5:$A$104,A44,Escenas!$E$5:$E$104,"Completada"))</f>
        <v/>
      </c>
      <c r="P44" s="30">
        <f>IF(A44="","",SUMIFS(Escenas!$H$5:$H$104,Escenas!$A$5:$A$104,A44))</f>
        <v/>
      </c>
      <c r="Q44" s="23" t="n"/>
      <c r="R44" s="31">
        <f>IF(A44="","",IF(COUNTIF($A$5:$A$104,A44)&gt;1,"Revisar: ID duplicado",IF(OR(B44="",D44=""),"Revisar: faltan datos básicos",IF(AND(Q44="Cerrado",OR(K44="",L44="")),"Revisar: cierre sin horario real",IF(AND(K44&lt;&gt;"",L44="",Q44="Cerrado"),"Revisar: falta fin real","Correcto")))))</f>
        <v/>
      </c>
    </row>
    <row r="45" ht="22" customHeight="1">
      <c r="A45" s="23" t="n"/>
      <c r="B45" s="39" t="n"/>
      <c r="C45" s="23" t="n"/>
      <c r="D45" s="23" t="n"/>
      <c r="E45" s="23" t="n"/>
      <c r="F45" s="25" t="n"/>
      <c r="G45" s="40" t="n"/>
      <c r="H45" s="40" t="n"/>
      <c r="I45" s="23" t="n"/>
      <c r="J45" s="41">
        <f>IF(OR(G45="",H45=""),"",MAX(0,MOD(H45-G45,1)*24-IF(I45="",0,I45/60)))</f>
        <v/>
      </c>
      <c r="K45" s="40" t="n"/>
      <c r="L45" s="40" t="n"/>
      <c r="M45" s="41">
        <f>IF(OR(K45="",L45=""),"",MAX(0,MOD(L45-K45,1)*24-IF(N45="",0,N45/60)))</f>
        <v/>
      </c>
      <c r="N45" s="28">
        <f>IF(A45="","",SUMIFS(Incidencias!$F$5:$F$104,Incidencias!$A$5:$A$104,A45,Incidencias!$C$5:$C$104,"Pausa"))</f>
        <v/>
      </c>
      <c r="O45" s="29">
        <f>IF(A45="","",COUNTIFS(Escenas!$A$5:$A$104,A45,Escenas!$E$5:$E$104,"Completada"))</f>
        <v/>
      </c>
      <c r="P45" s="30">
        <f>IF(A45="","",SUMIFS(Escenas!$H$5:$H$104,Escenas!$A$5:$A$104,A45))</f>
        <v/>
      </c>
      <c r="Q45" s="23" t="n"/>
      <c r="R45" s="31">
        <f>IF(A45="","",IF(COUNTIF($A$5:$A$104,A45)&gt;1,"Revisar: ID duplicado",IF(OR(B45="",D45=""),"Revisar: faltan datos básicos",IF(AND(Q45="Cerrado",OR(K45="",L45="")),"Revisar: cierre sin horario real",IF(AND(K45&lt;&gt;"",L45="",Q45="Cerrado"),"Revisar: falta fin real","Correcto")))))</f>
        <v/>
      </c>
    </row>
    <row r="46" ht="22" customHeight="1">
      <c r="A46" s="23" t="n"/>
      <c r="B46" s="39" t="n"/>
      <c r="C46" s="23" t="n"/>
      <c r="D46" s="23" t="n"/>
      <c r="E46" s="23" t="n"/>
      <c r="F46" s="25" t="n"/>
      <c r="G46" s="40" t="n"/>
      <c r="H46" s="40" t="n"/>
      <c r="I46" s="23" t="n"/>
      <c r="J46" s="41">
        <f>IF(OR(G46="",H46=""),"",MAX(0,MOD(H46-G46,1)*24-IF(I46="",0,I46/60)))</f>
        <v/>
      </c>
      <c r="K46" s="40" t="n"/>
      <c r="L46" s="40" t="n"/>
      <c r="M46" s="41">
        <f>IF(OR(K46="",L46=""),"",MAX(0,MOD(L46-K46,1)*24-IF(N46="",0,N46/60)))</f>
        <v/>
      </c>
      <c r="N46" s="28">
        <f>IF(A46="","",SUMIFS(Incidencias!$F$5:$F$104,Incidencias!$A$5:$A$104,A46,Incidencias!$C$5:$C$104,"Pausa"))</f>
        <v/>
      </c>
      <c r="O46" s="29">
        <f>IF(A46="","",COUNTIFS(Escenas!$A$5:$A$104,A46,Escenas!$E$5:$E$104,"Completada"))</f>
        <v/>
      </c>
      <c r="P46" s="30">
        <f>IF(A46="","",SUMIFS(Escenas!$H$5:$H$104,Escenas!$A$5:$A$104,A46))</f>
        <v/>
      </c>
      <c r="Q46" s="23" t="n"/>
      <c r="R46" s="31">
        <f>IF(A46="","",IF(COUNTIF($A$5:$A$104,A46)&gt;1,"Revisar: ID duplicado",IF(OR(B46="",D46=""),"Revisar: faltan datos básicos",IF(AND(Q46="Cerrado",OR(K46="",L46="")),"Revisar: cierre sin horario real",IF(AND(K46&lt;&gt;"",L46="",Q46="Cerrado"),"Revisar: falta fin real","Correcto")))))</f>
        <v/>
      </c>
    </row>
    <row r="47" ht="22" customHeight="1">
      <c r="A47" s="23" t="n"/>
      <c r="B47" s="39" t="n"/>
      <c r="C47" s="23" t="n"/>
      <c r="D47" s="23" t="n"/>
      <c r="E47" s="23" t="n"/>
      <c r="F47" s="25" t="n"/>
      <c r="G47" s="40" t="n"/>
      <c r="H47" s="40" t="n"/>
      <c r="I47" s="23" t="n"/>
      <c r="J47" s="41">
        <f>IF(OR(G47="",H47=""),"",MAX(0,MOD(H47-G47,1)*24-IF(I47="",0,I47/60)))</f>
        <v/>
      </c>
      <c r="K47" s="40" t="n"/>
      <c r="L47" s="40" t="n"/>
      <c r="M47" s="41">
        <f>IF(OR(K47="",L47=""),"",MAX(0,MOD(L47-K47,1)*24-IF(N47="",0,N47/60)))</f>
        <v/>
      </c>
      <c r="N47" s="28">
        <f>IF(A47="","",SUMIFS(Incidencias!$F$5:$F$104,Incidencias!$A$5:$A$104,A47,Incidencias!$C$5:$C$104,"Pausa"))</f>
        <v/>
      </c>
      <c r="O47" s="29">
        <f>IF(A47="","",COUNTIFS(Escenas!$A$5:$A$104,A47,Escenas!$E$5:$E$104,"Completada"))</f>
        <v/>
      </c>
      <c r="P47" s="30">
        <f>IF(A47="","",SUMIFS(Escenas!$H$5:$H$104,Escenas!$A$5:$A$104,A47))</f>
        <v/>
      </c>
      <c r="Q47" s="23" t="n"/>
      <c r="R47" s="31">
        <f>IF(A47="","",IF(COUNTIF($A$5:$A$104,A47)&gt;1,"Revisar: ID duplicado",IF(OR(B47="",D47=""),"Revisar: faltan datos básicos",IF(AND(Q47="Cerrado",OR(K47="",L47="")),"Revisar: cierre sin horario real",IF(AND(K47&lt;&gt;"",L47="",Q47="Cerrado"),"Revisar: falta fin real","Correcto")))))</f>
        <v/>
      </c>
    </row>
    <row r="48" ht="22" customHeight="1">
      <c r="A48" s="23" t="n"/>
      <c r="B48" s="39" t="n"/>
      <c r="C48" s="23" t="n"/>
      <c r="D48" s="23" t="n"/>
      <c r="E48" s="23" t="n"/>
      <c r="F48" s="25" t="n"/>
      <c r="G48" s="40" t="n"/>
      <c r="H48" s="40" t="n"/>
      <c r="I48" s="23" t="n"/>
      <c r="J48" s="41">
        <f>IF(OR(G48="",H48=""),"",MAX(0,MOD(H48-G48,1)*24-IF(I48="",0,I48/60)))</f>
        <v/>
      </c>
      <c r="K48" s="40" t="n"/>
      <c r="L48" s="40" t="n"/>
      <c r="M48" s="41">
        <f>IF(OR(K48="",L48=""),"",MAX(0,MOD(L48-K48,1)*24-IF(N48="",0,N48/60)))</f>
        <v/>
      </c>
      <c r="N48" s="28">
        <f>IF(A48="","",SUMIFS(Incidencias!$F$5:$F$104,Incidencias!$A$5:$A$104,A48,Incidencias!$C$5:$C$104,"Pausa"))</f>
        <v/>
      </c>
      <c r="O48" s="29">
        <f>IF(A48="","",COUNTIFS(Escenas!$A$5:$A$104,A48,Escenas!$E$5:$E$104,"Completada"))</f>
        <v/>
      </c>
      <c r="P48" s="30">
        <f>IF(A48="","",SUMIFS(Escenas!$H$5:$H$104,Escenas!$A$5:$A$104,A48))</f>
        <v/>
      </c>
      <c r="Q48" s="23" t="n"/>
      <c r="R48" s="31">
        <f>IF(A48="","",IF(COUNTIF($A$5:$A$104,A48)&gt;1,"Revisar: ID duplicado",IF(OR(B48="",D48=""),"Revisar: faltan datos básicos",IF(AND(Q48="Cerrado",OR(K48="",L48="")),"Revisar: cierre sin horario real",IF(AND(K48&lt;&gt;"",L48="",Q48="Cerrado"),"Revisar: falta fin real","Correcto")))))</f>
        <v/>
      </c>
    </row>
    <row r="49" ht="22" customHeight="1">
      <c r="A49" s="23" t="n"/>
      <c r="B49" s="39" t="n"/>
      <c r="C49" s="23" t="n"/>
      <c r="D49" s="23" t="n"/>
      <c r="E49" s="23" t="n"/>
      <c r="F49" s="25" t="n"/>
      <c r="G49" s="40" t="n"/>
      <c r="H49" s="40" t="n"/>
      <c r="I49" s="23" t="n"/>
      <c r="J49" s="41">
        <f>IF(OR(G49="",H49=""),"",MAX(0,MOD(H49-G49,1)*24-IF(I49="",0,I49/60)))</f>
        <v/>
      </c>
      <c r="K49" s="40" t="n"/>
      <c r="L49" s="40" t="n"/>
      <c r="M49" s="41">
        <f>IF(OR(K49="",L49=""),"",MAX(0,MOD(L49-K49,1)*24-IF(N49="",0,N49/60)))</f>
        <v/>
      </c>
      <c r="N49" s="28">
        <f>IF(A49="","",SUMIFS(Incidencias!$F$5:$F$104,Incidencias!$A$5:$A$104,A49,Incidencias!$C$5:$C$104,"Pausa"))</f>
        <v/>
      </c>
      <c r="O49" s="29">
        <f>IF(A49="","",COUNTIFS(Escenas!$A$5:$A$104,A49,Escenas!$E$5:$E$104,"Completada"))</f>
        <v/>
      </c>
      <c r="P49" s="30">
        <f>IF(A49="","",SUMIFS(Escenas!$H$5:$H$104,Escenas!$A$5:$A$104,A49))</f>
        <v/>
      </c>
      <c r="Q49" s="23" t="n"/>
      <c r="R49" s="31">
        <f>IF(A49="","",IF(COUNTIF($A$5:$A$104,A49)&gt;1,"Revisar: ID duplicado",IF(OR(B49="",D49=""),"Revisar: faltan datos básicos",IF(AND(Q49="Cerrado",OR(K49="",L49="")),"Revisar: cierre sin horario real",IF(AND(K49&lt;&gt;"",L49="",Q49="Cerrado"),"Revisar: falta fin real","Correcto")))))</f>
        <v/>
      </c>
    </row>
    <row r="50" ht="22" customHeight="1">
      <c r="A50" s="23" t="n"/>
      <c r="B50" s="39" t="n"/>
      <c r="C50" s="23" t="n"/>
      <c r="D50" s="23" t="n"/>
      <c r="E50" s="23" t="n"/>
      <c r="F50" s="25" t="n"/>
      <c r="G50" s="40" t="n"/>
      <c r="H50" s="40" t="n"/>
      <c r="I50" s="23" t="n"/>
      <c r="J50" s="41">
        <f>IF(OR(G50="",H50=""),"",MAX(0,MOD(H50-G50,1)*24-IF(I50="",0,I50/60)))</f>
        <v/>
      </c>
      <c r="K50" s="40" t="n"/>
      <c r="L50" s="40" t="n"/>
      <c r="M50" s="41">
        <f>IF(OR(K50="",L50=""),"",MAX(0,MOD(L50-K50,1)*24-IF(N50="",0,N50/60)))</f>
        <v/>
      </c>
      <c r="N50" s="28">
        <f>IF(A50="","",SUMIFS(Incidencias!$F$5:$F$104,Incidencias!$A$5:$A$104,A50,Incidencias!$C$5:$C$104,"Pausa"))</f>
        <v/>
      </c>
      <c r="O50" s="29">
        <f>IF(A50="","",COUNTIFS(Escenas!$A$5:$A$104,A50,Escenas!$E$5:$E$104,"Completada"))</f>
        <v/>
      </c>
      <c r="P50" s="30">
        <f>IF(A50="","",SUMIFS(Escenas!$H$5:$H$104,Escenas!$A$5:$A$104,A50))</f>
        <v/>
      </c>
      <c r="Q50" s="23" t="n"/>
      <c r="R50" s="31">
        <f>IF(A50="","",IF(COUNTIF($A$5:$A$104,A50)&gt;1,"Revisar: ID duplicado",IF(OR(B50="",D50=""),"Revisar: faltan datos básicos",IF(AND(Q50="Cerrado",OR(K50="",L50="")),"Revisar: cierre sin horario real",IF(AND(K50&lt;&gt;"",L50="",Q50="Cerrado"),"Revisar: falta fin real","Correcto")))))</f>
        <v/>
      </c>
    </row>
    <row r="51" ht="22" customHeight="1">
      <c r="A51" s="23" t="n"/>
      <c r="B51" s="39" t="n"/>
      <c r="C51" s="23" t="n"/>
      <c r="D51" s="23" t="n"/>
      <c r="E51" s="23" t="n"/>
      <c r="F51" s="25" t="n"/>
      <c r="G51" s="40" t="n"/>
      <c r="H51" s="40" t="n"/>
      <c r="I51" s="23" t="n"/>
      <c r="J51" s="41">
        <f>IF(OR(G51="",H51=""),"",MAX(0,MOD(H51-G51,1)*24-IF(I51="",0,I51/60)))</f>
        <v/>
      </c>
      <c r="K51" s="40" t="n"/>
      <c r="L51" s="40" t="n"/>
      <c r="M51" s="41">
        <f>IF(OR(K51="",L51=""),"",MAX(0,MOD(L51-K51,1)*24-IF(N51="",0,N51/60)))</f>
        <v/>
      </c>
      <c r="N51" s="28">
        <f>IF(A51="","",SUMIFS(Incidencias!$F$5:$F$104,Incidencias!$A$5:$A$104,A51,Incidencias!$C$5:$C$104,"Pausa"))</f>
        <v/>
      </c>
      <c r="O51" s="29">
        <f>IF(A51="","",COUNTIFS(Escenas!$A$5:$A$104,A51,Escenas!$E$5:$E$104,"Completada"))</f>
        <v/>
      </c>
      <c r="P51" s="30">
        <f>IF(A51="","",SUMIFS(Escenas!$H$5:$H$104,Escenas!$A$5:$A$104,A51))</f>
        <v/>
      </c>
      <c r="Q51" s="23" t="n"/>
      <c r="R51" s="31">
        <f>IF(A51="","",IF(COUNTIF($A$5:$A$104,A51)&gt;1,"Revisar: ID duplicado",IF(OR(B51="",D51=""),"Revisar: faltan datos básicos",IF(AND(Q51="Cerrado",OR(K51="",L51="")),"Revisar: cierre sin horario real",IF(AND(K51&lt;&gt;"",L51="",Q51="Cerrado"),"Revisar: falta fin real","Correcto")))))</f>
        <v/>
      </c>
    </row>
    <row r="52" ht="22" customHeight="1">
      <c r="A52" s="23" t="n"/>
      <c r="B52" s="39" t="n"/>
      <c r="C52" s="23" t="n"/>
      <c r="D52" s="23" t="n"/>
      <c r="E52" s="23" t="n"/>
      <c r="F52" s="25" t="n"/>
      <c r="G52" s="40" t="n"/>
      <c r="H52" s="40" t="n"/>
      <c r="I52" s="23" t="n"/>
      <c r="J52" s="41">
        <f>IF(OR(G52="",H52=""),"",MAX(0,MOD(H52-G52,1)*24-IF(I52="",0,I52/60)))</f>
        <v/>
      </c>
      <c r="K52" s="40" t="n"/>
      <c r="L52" s="40" t="n"/>
      <c r="M52" s="41">
        <f>IF(OR(K52="",L52=""),"",MAX(0,MOD(L52-K52,1)*24-IF(N52="",0,N52/60)))</f>
        <v/>
      </c>
      <c r="N52" s="28">
        <f>IF(A52="","",SUMIFS(Incidencias!$F$5:$F$104,Incidencias!$A$5:$A$104,A52,Incidencias!$C$5:$C$104,"Pausa"))</f>
        <v/>
      </c>
      <c r="O52" s="29">
        <f>IF(A52="","",COUNTIFS(Escenas!$A$5:$A$104,A52,Escenas!$E$5:$E$104,"Completada"))</f>
        <v/>
      </c>
      <c r="P52" s="30">
        <f>IF(A52="","",SUMIFS(Escenas!$H$5:$H$104,Escenas!$A$5:$A$104,A52))</f>
        <v/>
      </c>
      <c r="Q52" s="23" t="n"/>
      <c r="R52" s="31">
        <f>IF(A52="","",IF(COUNTIF($A$5:$A$104,A52)&gt;1,"Revisar: ID duplicado",IF(OR(B52="",D52=""),"Revisar: faltan datos básicos",IF(AND(Q52="Cerrado",OR(K52="",L52="")),"Revisar: cierre sin horario real",IF(AND(K52&lt;&gt;"",L52="",Q52="Cerrado"),"Revisar: falta fin real","Correcto")))))</f>
        <v/>
      </c>
    </row>
    <row r="53" ht="22" customHeight="1">
      <c r="A53" s="23" t="n"/>
      <c r="B53" s="39" t="n"/>
      <c r="C53" s="23" t="n"/>
      <c r="D53" s="23" t="n"/>
      <c r="E53" s="23" t="n"/>
      <c r="F53" s="25" t="n"/>
      <c r="G53" s="40" t="n"/>
      <c r="H53" s="40" t="n"/>
      <c r="I53" s="23" t="n"/>
      <c r="J53" s="41">
        <f>IF(OR(G53="",H53=""),"",MAX(0,MOD(H53-G53,1)*24-IF(I53="",0,I53/60)))</f>
        <v/>
      </c>
      <c r="K53" s="40" t="n"/>
      <c r="L53" s="40" t="n"/>
      <c r="M53" s="41">
        <f>IF(OR(K53="",L53=""),"",MAX(0,MOD(L53-K53,1)*24-IF(N53="",0,N53/60)))</f>
        <v/>
      </c>
      <c r="N53" s="28">
        <f>IF(A53="","",SUMIFS(Incidencias!$F$5:$F$104,Incidencias!$A$5:$A$104,A53,Incidencias!$C$5:$C$104,"Pausa"))</f>
        <v/>
      </c>
      <c r="O53" s="29">
        <f>IF(A53="","",COUNTIFS(Escenas!$A$5:$A$104,A53,Escenas!$E$5:$E$104,"Completada"))</f>
        <v/>
      </c>
      <c r="P53" s="30">
        <f>IF(A53="","",SUMIFS(Escenas!$H$5:$H$104,Escenas!$A$5:$A$104,A53))</f>
        <v/>
      </c>
      <c r="Q53" s="23" t="n"/>
      <c r="R53" s="31">
        <f>IF(A53="","",IF(COUNTIF($A$5:$A$104,A53)&gt;1,"Revisar: ID duplicado",IF(OR(B53="",D53=""),"Revisar: faltan datos básicos",IF(AND(Q53="Cerrado",OR(K53="",L53="")),"Revisar: cierre sin horario real",IF(AND(K53&lt;&gt;"",L53="",Q53="Cerrado"),"Revisar: falta fin real","Correcto")))))</f>
        <v/>
      </c>
    </row>
    <row r="54" ht="22" customHeight="1">
      <c r="A54" s="23" t="n"/>
      <c r="B54" s="39" t="n"/>
      <c r="C54" s="23" t="n"/>
      <c r="D54" s="23" t="n"/>
      <c r="E54" s="23" t="n"/>
      <c r="F54" s="25" t="n"/>
      <c r="G54" s="40" t="n"/>
      <c r="H54" s="40" t="n"/>
      <c r="I54" s="23" t="n"/>
      <c r="J54" s="41">
        <f>IF(OR(G54="",H54=""),"",MAX(0,MOD(H54-G54,1)*24-IF(I54="",0,I54/60)))</f>
        <v/>
      </c>
      <c r="K54" s="40" t="n"/>
      <c r="L54" s="40" t="n"/>
      <c r="M54" s="41">
        <f>IF(OR(K54="",L54=""),"",MAX(0,MOD(L54-K54,1)*24-IF(N54="",0,N54/60)))</f>
        <v/>
      </c>
      <c r="N54" s="28">
        <f>IF(A54="","",SUMIFS(Incidencias!$F$5:$F$104,Incidencias!$A$5:$A$104,A54,Incidencias!$C$5:$C$104,"Pausa"))</f>
        <v/>
      </c>
      <c r="O54" s="29">
        <f>IF(A54="","",COUNTIFS(Escenas!$A$5:$A$104,A54,Escenas!$E$5:$E$104,"Completada"))</f>
        <v/>
      </c>
      <c r="P54" s="30">
        <f>IF(A54="","",SUMIFS(Escenas!$H$5:$H$104,Escenas!$A$5:$A$104,A54))</f>
        <v/>
      </c>
      <c r="Q54" s="23" t="n"/>
      <c r="R54" s="31">
        <f>IF(A54="","",IF(COUNTIF($A$5:$A$104,A54)&gt;1,"Revisar: ID duplicado",IF(OR(B54="",D54=""),"Revisar: faltan datos básicos",IF(AND(Q54="Cerrado",OR(K54="",L54="")),"Revisar: cierre sin horario real",IF(AND(K54&lt;&gt;"",L54="",Q54="Cerrado"),"Revisar: falta fin real","Correcto")))))</f>
        <v/>
      </c>
    </row>
    <row r="55" ht="22" customHeight="1">
      <c r="A55" s="23" t="n"/>
      <c r="B55" s="39" t="n"/>
      <c r="C55" s="23" t="n"/>
      <c r="D55" s="23" t="n"/>
      <c r="E55" s="23" t="n"/>
      <c r="F55" s="25" t="n"/>
      <c r="G55" s="40" t="n"/>
      <c r="H55" s="40" t="n"/>
      <c r="I55" s="23" t="n"/>
      <c r="J55" s="41">
        <f>IF(OR(G55="",H55=""),"",MAX(0,MOD(H55-G55,1)*24-IF(I55="",0,I55/60)))</f>
        <v/>
      </c>
      <c r="K55" s="40" t="n"/>
      <c r="L55" s="40" t="n"/>
      <c r="M55" s="41">
        <f>IF(OR(K55="",L55=""),"",MAX(0,MOD(L55-K55,1)*24-IF(N55="",0,N55/60)))</f>
        <v/>
      </c>
      <c r="N55" s="28">
        <f>IF(A55="","",SUMIFS(Incidencias!$F$5:$F$104,Incidencias!$A$5:$A$104,A55,Incidencias!$C$5:$C$104,"Pausa"))</f>
        <v/>
      </c>
      <c r="O55" s="29">
        <f>IF(A55="","",COUNTIFS(Escenas!$A$5:$A$104,A55,Escenas!$E$5:$E$104,"Completada"))</f>
        <v/>
      </c>
      <c r="P55" s="30">
        <f>IF(A55="","",SUMIFS(Escenas!$H$5:$H$104,Escenas!$A$5:$A$104,A55))</f>
        <v/>
      </c>
      <c r="Q55" s="23" t="n"/>
      <c r="R55" s="31">
        <f>IF(A55="","",IF(COUNTIF($A$5:$A$104,A55)&gt;1,"Revisar: ID duplicado",IF(OR(B55="",D55=""),"Revisar: faltan datos básicos",IF(AND(Q55="Cerrado",OR(K55="",L55="")),"Revisar: cierre sin horario real",IF(AND(K55&lt;&gt;"",L55="",Q55="Cerrado"),"Revisar: falta fin real","Correcto")))))</f>
        <v/>
      </c>
    </row>
    <row r="56" ht="22" customHeight="1">
      <c r="A56" s="23" t="n"/>
      <c r="B56" s="39" t="n"/>
      <c r="C56" s="23" t="n"/>
      <c r="D56" s="23" t="n"/>
      <c r="E56" s="23" t="n"/>
      <c r="F56" s="25" t="n"/>
      <c r="G56" s="40" t="n"/>
      <c r="H56" s="40" t="n"/>
      <c r="I56" s="23" t="n"/>
      <c r="J56" s="41">
        <f>IF(OR(G56="",H56=""),"",MAX(0,MOD(H56-G56,1)*24-IF(I56="",0,I56/60)))</f>
        <v/>
      </c>
      <c r="K56" s="40" t="n"/>
      <c r="L56" s="40" t="n"/>
      <c r="M56" s="41">
        <f>IF(OR(K56="",L56=""),"",MAX(0,MOD(L56-K56,1)*24-IF(N56="",0,N56/60)))</f>
        <v/>
      </c>
      <c r="N56" s="28">
        <f>IF(A56="","",SUMIFS(Incidencias!$F$5:$F$104,Incidencias!$A$5:$A$104,A56,Incidencias!$C$5:$C$104,"Pausa"))</f>
        <v/>
      </c>
      <c r="O56" s="29">
        <f>IF(A56="","",COUNTIFS(Escenas!$A$5:$A$104,A56,Escenas!$E$5:$E$104,"Completada"))</f>
        <v/>
      </c>
      <c r="P56" s="30">
        <f>IF(A56="","",SUMIFS(Escenas!$H$5:$H$104,Escenas!$A$5:$A$104,A56))</f>
        <v/>
      </c>
      <c r="Q56" s="23" t="n"/>
      <c r="R56" s="31">
        <f>IF(A56="","",IF(COUNTIF($A$5:$A$104,A56)&gt;1,"Revisar: ID duplicado",IF(OR(B56="",D56=""),"Revisar: faltan datos básicos",IF(AND(Q56="Cerrado",OR(K56="",L56="")),"Revisar: cierre sin horario real",IF(AND(K56&lt;&gt;"",L56="",Q56="Cerrado"),"Revisar: falta fin real","Correcto")))))</f>
        <v/>
      </c>
    </row>
    <row r="57" ht="22" customHeight="1">
      <c r="A57" s="23" t="n"/>
      <c r="B57" s="39" t="n"/>
      <c r="C57" s="23" t="n"/>
      <c r="D57" s="23" t="n"/>
      <c r="E57" s="23" t="n"/>
      <c r="F57" s="25" t="n"/>
      <c r="G57" s="40" t="n"/>
      <c r="H57" s="40" t="n"/>
      <c r="I57" s="23" t="n"/>
      <c r="J57" s="41">
        <f>IF(OR(G57="",H57=""),"",MAX(0,MOD(H57-G57,1)*24-IF(I57="",0,I57/60)))</f>
        <v/>
      </c>
      <c r="K57" s="40" t="n"/>
      <c r="L57" s="40" t="n"/>
      <c r="M57" s="41">
        <f>IF(OR(K57="",L57=""),"",MAX(0,MOD(L57-K57,1)*24-IF(N57="",0,N57/60)))</f>
        <v/>
      </c>
      <c r="N57" s="28">
        <f>IF(A57="","",SUMIFS(Incidencias!$F$5:$F$104,Incidencias!$A$5:$A$104,A57,Incidencias!$C$5:$C$104,"Pausa"))</f>
        <v/>
      </c>
      <c r="O57" s="29">
        <f>IF(A57="","",COUNTIFS(Escenas!$A$5:$A$104,A57,Escenas!$E$5:$E$104,"Completada"))</f>
        <v/>
      </c>
      <c r="P57" s="30">
        <f>IF(A57="","",SUMIFS(Escenas!$H$5:$H$104,Escenas!$A$5:$A$104,A57))</f>
        <v/>
      </c>
      <c r="Q57" s="23" t="n"/>
      <c r="R57" s="31">
        <f>IF(A57="","",IF(COUNTIF($A$5:$A$104,A57)&gt;1,"Revisar: ID duplicado",IF(OR(B57="",D57=""),"Revisar: faltan datos básicos",IF(AND(Q57="Cerrado",OR(K57="",L57="")),"Revisar: cierre sin horario real",IF(AND(K57&lt;&gt;"",L57="",Q57="Cerrado"),"Revisar: falta fin real","Correcto")))))</f>
        <v/>
      </c>
    </row>
    <row r="58" ht="22" customHeight="1">
      <c r="A58" s="23" t="n"/>
      <c r="B58" s="39" t="n"/>
      <c r="C58" s="23" t="n"/>
      <c r="D58" s="23" t="n"/>
      <c r="E58" s="23" t="n"/>
      <c r="F58" s="25" t="n"/>
      <c r="G58" s="40" t="n"/>
      <c r="H58" s="40" t="n"/>
      <c r="I58" s="23" t="n"/>
      <c r="J58" s="41">
        <f>IF(OR(G58="",H58=""),"",MAX(0,MOD(H58-G58,1)*24-IF(I58="",0,I58/60)))</f>
        <v/>
      </c>
      <c r="K58" s="40" t="n"/>
      <c r="L58" s="40" t="n"/>
      <c r="M58" s="41">
        <f>IF(OR(K58="",L58=""),"",MAX(0,MOD(L58-K58,1)*24-IF(N58="",0,N58/60)))</f>
        <v/>
      </c>
      <c r="N58" s="28">
        <f>IF(A58="","",SUMIFS(Incidencias!$F$5:$F$104,Incidencias!$A$5:$A$104,A58,Incidencias!$C$5:$C$104,"Pausa"))</f>
        <v/>
      </c>
      <c r="O58" s="29">
        <f>IF(A58="","",COUNTIFS(Escenas!$A$5:$A$104,A58,Escenas!$E$5:$E$104,"Completada"))</f>
        <v/>
      </c>
      <c r="P58" s="30">
        <f>IF(A58="","",SUMIFS(Escenas!$H$5:$H$104,Escenas!$A$5:$A$104,A58))</f>
        <v/>
      </c>
      <c r="Q58" s="23" t="n"/>
      <c r="R58" s="31">
        <f>IF(A58="","",IF(COUNTIF($A$5:$A$104,A58)&gt;1,"Revisar: ID duplicado",IF(OR(B58="",D58=""),"Revisar: faltan datos básicos",IF(AND(Q58="Cerrado",OR(K58="",L58="")),"Revisar: cierre sin horario real",IF(AND(K58&lt;&gt;"",L58="",Q58="Cerrado"),"Revisar: falta fin real","Correcto")))))</f>
        <v/>
      </c>
    </row>
    <row r="59" ht="22" customHeight="1">
      <c r="A59" s="23" t="n"/>
      <c r="B59" s="39" t="n"/>
      <c r="C59" s="23" t="n"/>
      <c r="D59" s="23" t="n"/>
      <c r="E59" s="23" t="n"/>
      <c r="F59" s="25" t="n"/>
      <c r="G59" s="40" t="n"/>
      <c r="H59" s="40" t="n"/>
      <c r="I59" s="23" t="n"/>
      <c r="J59" s="41">
        <f>IF(OR(G59="",H59=""),"",MAX(0,MOD(H59-G59,1)*24-IF(I59="",0,I59/60)))</f>
        <v/>
      </c>
      <c r="K59" s="40" t="n"/>
      <c r="L59" s="40" t="n"/>
      <c r="M59" s="41">
        <f>IF(OR(K59="",L59=""),"",MAX(0,MOD(L59-K59,1)*24-IF(N59="",0,N59/60)))</f>
        <v/>
      </c>
      <c r="N59" s="28">
        <f>IF(A59="","",SUMIFS(Incidencias!$F$5:$F$104,Incidencias!$A$5:$A$104,A59,Incidencias!$C$5:$C$104,"Pausa"))</f>
        <v/>
      </c>
      <c r="O59" s="29">
        <f>IF(A59="","",COUNTIFS(Escenas!$A$5:$A$104,A59,Escenas!$E$5:$E$104,"Completada"))</f>
        <v/>
      </c>
      <c r="P59" s="30">
        <f>IF(A59="","",SUMIFS(Escenas!$H$5:$H$104,Escenas!$A$5:$A$104,A59))</f>
        <v/>
      </c>
      <c r="Q59" s="23" t="n"/>
      <c r="R59" s="31">
        <f>IF(A59="","",IF(COUNTIF($A$5:$A$104,A59)&gt;1,"Revisar: ID duplicado",IF(OR(B59="",D59=""),"Revisar: faltan datos básicos",IF(AND(Q59="Cerrado",OR(K59="",L59="")),"Revisar: cierre sin horario real",IF(AND(K59&lt;&gt;"",L59="",Q59="Cerrado"),"Revisar: falta fin real","Correcto")))))</f>
        <v/>
      </c>
    </row>
    <row r="60" ht="22" customHeight="1">
      <c r="A60" s="23" t="n"/>
      <c r="B60" s="39" t="n"/>
      <c r="C60" s="23" t="n"/>
      <c r="D60" s="23" t="n"/>
      <c r="E60" s="23" t="n"/>
      <c r="F60" s="25" t="n"/>
      <c r="G60" s="40" t="n"/>
      <c r="H60" s="40" t="n"/>
      <c r="I60" s="23" t="n"/>
      <c r="J60" s="41">
        <f>IF(OR(G60="",H60=""),"",MAX(0,MOD(H60-G60,1)*24-IF(I60="",0,I60/60)))</f>
        <v/>
      </c>
      <c r="K60" s="40" t="n"/>
      <c r="L60" s="40" t="n"/>
      <c r="M60" s="41">
        <f>IF(OR(K60="",L60=""),"",MAX(0,MOD(L60-K60,1)*24-IF(N60="",0,N60/60)))</f>
        <v/>
      </c>
      <c r="N60" s="28">
        <f>IF(A60="","",SUMIFS(Incidencias!$F$5:$F$104,Incidencias!$A$5:$A$104,A60,Incidencias!$C$5:$C$104,"Pausa"))</f>
        <v/>
      </c>
      <c r="O60" s="29">
        <f>IF(A60="","",COUNTIFS(Escenas!$A$5:$A$104,A60,Escenas!$E$5:$E$104,"Completada"))</f>
        <v/>
      </c>
      <c r="P60" s="30">
        <f>IF(A60="","",SUMIFS(Escenas!$H$5:$H$104,Escenas!$A$5:$A$104,A60))</f>
        <v/>
      </c>
      <c r="Q60" s="23" t="n"/>
      <c r="R60" s="31">
        <f>IF(A60="","",IF(COUNTIF($A$5:$A$104,A60)&gt;1,"Revisar: ID duplicado",IF(OR(B60="",D60=""),"Revisar: faltan datos básicos",IF(AND(Q60="Cerrado",OR(K60="",L60="")),"Revisar: cierre sin horario real",IF(AND(K60&lt;&gt;"",L60="",Q60="Cerrado"),"Revisar: falta fin real","Correcto")))))</f>
        <v/>
      </c>
    </row>
    <row r="61" ht="22" customHeight="1">
      <c r="A61" s="23" t="n"/>
      <c r="B61" s="39" t="n"/>
      <c r="C61" s="23" t="n"/>
      <c r="D61" s="23" t="n"/>
      <c r="E61" s="23" t="n"/>
      <c r="F61" s="25" t="n"/>
      <c r="G61" s="40" t="n"/>
      <c r="H61" s="40" t="n"/>
      <c r="I61" s="23" t="n"/>
      <c r="J61" s="41">
        <f>IF(OR(G61="",H61=""),"",MAX(0,MOD(H61-G61,1)*24-IF(I61="",0,I61/60)))</f>
        <v/>
      </c>
      <c r="K61" s="40" t="n"/>
      <c r="L61" s="40" t="n"/>
      <c r="M61" s="41">
        <f>IF(OR(K61="",L61=""),"",MAX(0,MOD(L61-K61,1)*24-IF(N61="",0,N61/60)))</f>
        <v/>
      </c>
      <c r="N61" s="28">
        <f>IF(A61="","",SUMIFS(Incidencias!$F$5:$F$104,Incidencias!$A$5:$A$104,A61,Incidencias!$C$5:$C$104,"Pausa"))</f>
        <v/>
      </c>
      <c r="O61" s="29">
        <f>IF(A61="","",COUNTIFS(Escenas!$A$5:$A$104,A61,Escenas!$E$5:$E$104,"Completada"))</f>
        <v/>
      </c>
      <c r="P61" s="30">
        <f>IF(A61="","",SUMIFS(Escenas!$H$5:$H$104,Escenas!$A$5:$A$104,A61))</f>
        <v/>
      </c>
      <c r="Q61" s="23" t="n"/>
      <c r="R61" s="31">
        <f>IF(A61="","",IF(COUNTIF($A$5:$A$104,A61)&gt;1,"Revisar: ID duplicado",IF(OR(B61="",D61=""),"Revisar: faltan datos básicos",IF(AND(Q61="Cerrado",OR(K61="",L61="")),"Revisar: cierre sin horario real",IF(AND(K61&lt;&gt;"",L61="",Q61="Cerrado"),"Revisar: falta fin real","Correcto")))))</f>
        <v/>
      </c>
    </row>
    <row r="62" ht="22" customHeight="1">
      <c r="A62" s="23" t="n"/>
      <c r="B62" s="39" t="n"/>
      <c r="C62" s="23" t="n"/>
      <c r="D62" s="23" t="n"/>
      <c r="E62" s="23" t="n"/>
      <c r="F62" s="25" t="n"/>
      <c r="G62" s="40" t="n"/>
      <c r="H62" s="40" t="n"/>
      <c r="I62" s="23" t="n"/>
      <c r="J62" s="41">
        <f>IF(OR(G62="",H62=""),"",MAX(0,MOD(H62-G62,1)*24-IF(I62="",0,I62/60)))</f>
        <v/>
      </c>
      <c r="K62" s="40" t="n"/>
      <c r="L62" s="40" t="n"/>
      <c r="M62" s="41">
        <f>IF(OR(K62="",L62=""),"",MAX(0,MOD(L62-K62,1)*24-IF(N62="",0,N62/60)))</f>
        <v/>
      </c>
      <c r="N62" s="28">
        <f>IF(A62="","",SUMIFS(Incidencias!$F$5:$F$104,Incidencias!$A$5:$A$104,A62,Incidencias!$C$5:$C$104,"Pausa"))</f>
        <v/>
      </c>
      <c r="O62" s="29">
        <f>IF(A62="","",COUNTIFS(Escenas!$A$5:$A$104,A62,Escenas!$E$5:$E$104,"Completada"))</f>
        <v/>
      </c>
      <c r="P62" s="30">
        <f>IF(A62="","",SUMIFS(Escenas!$H$5:$H$104,Escenas!$A$5:$A$104,A62))</f>
        <v/>
      </c>
      <c r="Q62" s="23" t="n"/>
      <c r="R62" s="31">
        <f>IF(A62="","",IF(COUNTIF($A$5:$A$104,A62)&gt;1,"Revisar: ID duplicado",IF(OR(B62="",D62=""),"Revisar: faltan datos básicos",IF(AND(Q62="Cerrado",OR(K62="",L62="")),"Revisar: cierre sin horario real",IF(AND(K62&lt;&gt;"",L62="",Q62="Cerrado"),"Revisar: falta fin real","Correcto")))))</f>
        <v/>
      </c>
    </row>
    <row r="63" ht="22" customHeight="1">
      <c r="A63" s="23" t="n"/>
      <c r="B63" s="39" t="n"/>
      <c r="C63" s="23" t="n"/>
      <c r="D63" s="23" t="n"/>
      <c r="E63" s="23" t="n"/>
      <c r="F63" s="25" t="n"/>
      <c r="G63" s="40" t="n"/>
      <c r="H63" s="40" t="n"/>
      <c r="I63" s="23" t="n"/>
      <c r="J63" s="41">
        <f>IF(OR(G63="",H63=""),"",MAX(0,MOD(H63-G63,1)*24-IF(I63="",0,I63/60)))</f>
        <v/>
      </c>
      <c r="K63" s="40" t="n"/>
      <c r="L63" s="40" t="n"/>
      <c r="M63" s="41">
        <f>IF(OR(K63="",L63=""),"",MAX(0,MOD(L63-K63,1)*24-IF(N63="",0,N63/60)))</f>
        <v/>
      </c>
      <c r="N63" s="28">
        <f>IF(A63="","",SUMIFS(Incidencias!$F$5:$F$104,Incidencias!$A$5:$A$104,A63,Incidencias!$C$5:$C$104,"Pausa"))</f>
        <v/>
      </c>
      <c r="O63" s="29">
        <f>IF(A63="","",COUNTIFS(Escenas!$A$5:$A$104,A63,Escenas!$E$5:$E$104,"Completada"))</f>
        <v/>
      </c>
      <c r="P63" s="30">
        <f>IF(A63="","",SUMIFS(Escenas!$H$5:$H$104,Escenas!$A$5:$A$104,A63))</f>
        <v/>
      </c>
      <c r="Q63" s="23" t="n"/>
      <c r="R63" s="31">
        <f>IF(A63="","",IF(COUNTIF($A$5:$A$104,A63)&gt;1,"Revisar: ID duplicado",IF(OR(B63="",D63=""),"Revisar: faltan datos básicos",IF(AND(Q63="Cerrado",OR(K63="",L63="")),"Revisar: cierre sin horario real",IF(AND(K63&lt;&gt;"",L63="",Q63="Cerrado"),"Revisar: falta fin real","Correcto")))))</f>
        <v/>
      </c>
    </row>
    <row r="64" ht="22" customHeight="1">
      <c r="A64" s="23" t="n"/>
      <c r="B64" s="39" t="n"/>
      <c r="C64" s="23" t="n"/>
      <c r="D64" s="23" t="n"/>
      <c r="E64" s="23" t="n"/>
      <c r="F64" s="25" t="n"/>
      <c r="G64" s="40" t="n"/>
      <c r="H64" s="40" t="n"/>
      <c r="I64" s="23" t="n"/>
      <c r="J64" s="41">
        <f>IF(OR(G64="",H64=""),"",MAX(0,MOD(H64-G64,1)*24-IF(I64="",0,I64/60)))</f>
        <v/>
      </c>
      <c r="K64" s="40" t="n"/>
      <c r="L64" s="40" t="n"/>
      <c r="M64" s="41">
        <f>IF(OR(K64="",L64=""),"",MAX(0,MOD(L64-K64,1)*24-IF(N64="",0,N64/60)))</f>
        <v/>
      </c>
      <c r="N64" s="28">
        <f>IF(A64="","",SUMIFS(Incidencias!$F$5:$F$104,Incidencias!$A$5:$A$104,A64,Incidencias!$C$5:$C$104,"Pausa"))</f>
        <v/>
      </c>
      <c r="O64" s="29">
        <f>IF(A64="","",COUNTIFS(Escenas!$A$5:$A$104,A64,Escenas!$E$5:$E$104,"Completada"))</f>
        <v/>
      </c>
      <c r="P64" s="30">
        <f>IF(A64="","",SUMIFS(Escenas!$H$5:$H$104,Escenas!$A$5:$A$104,A64))</f>
        <v/>
      </c>
      <c r="Q64" s="23" t="n"/>
      <c r="R64" s="31">
        <f>IF(A64="","",IF(COUNTIF($A$5:$A$104,A64)&gt;1,"Revisar: ID duplicado",IF(OR(B64="",D64=""),"Revisar: faltan datos básicos",IF(AND(Q64="Cerrado",OR(K64="",L64="")),"Revisar: cierre sin horario real",IF(AND(K64&lt;&gt;"",L64="",Q64="Cerrado"),"Revisar: falta fin real","Correcto")))))</f>
        <v/>
      </c>
    </row>
    <row r="65" ht="22" customHeight="1">
      <c r="A65" s="23" t="n"/>
      <c r="B65" s="39" t="n"/>
      <c r="C65" s="23" t="n"/>
      <c r="D65" s="23" t="n"/>
      <c r="E65" s="23" t="n"/>
      <c r="F65" s="25" t="n"/>
      <c r="G65" s="40" t="n"/>
      <c r="H65" s="40" t="n"/>
      <c r="I65" s="23" t="n"/>
      <c r="J65" s="41">
        <f>IF(OR(G65="",H65=""),"",MAX(0,MOD(H65-G65,1)*24-IF(I65="",0,I65/60)))</f>
        <v/>
      </c>
      <c r="K65" s="40" t="n"/>
      <c r="L65" s="40" t="n"/>
      <c r="M65" s="41">
        <f>IF(OR(K65="",L65=""),"",MAX(0,MOD(L65-K65,1)*24-IF(N65="",0,N65/60)))</f>
        <v/>
      </c>
      <c r="N65" s="28">
        <f>IF(A65="","",SUMIFS(Incidencias!$F$5:$F$104,Incidencias!$A$5:$A$104,A65,Incidencias!$C$5:$C$104,"Pausa"))</f>
        <v/>
      </c>
      <c r="O65" s="29">
        <f>IF(A65="","",COUNTIFS(Escenas!$A$5:$A$104,A65,Escenas!$E$5:$E$104,"Completada"))</f>
        <v/>
      </c>
      <c r="P65" s="30">
        <f>IF(A65="","",SUMIFS(Escenas!$H$5:$H$104,Escenas!$A$5:$A$104,A65))</f>
        <v/>
      </c>
      <c r="Q65" s="23" t="n"/>
      <c r="R65" s="31">
        <f>IF(A65="","",IF(COUNTIF($A$5:$A$104,A65)&gt;1,"Revisar: ID duplicado",IF(OR(B65="",D65=""),"Revisar: faltan datos básicos",IF(AND(Q65="Cerrado",OR(K65="",L65="")),"Revisar: cierre sin horario real",IF(AND(K65&lt;&gt;"",L65="",Q65="Cerrado"),"Revisar: falta fin real","Correcto")))))</f>
        <v/>
      </c>
    </row>
    <row r="66" ht="22" customHeight="1">
      <c r="A66" s="23" t="n"/>
      <c r="B66" s="39" t="n"/>
      <c r="C66" s="23" t="n"/>
      <c r="D66" s="23" t="n"/>
      <c r="E66" s="23" t="n"/>
      <c r="F66" s="25" t="n"/>
      <c r="G66" s="40" t="n"/>
      <c r="H66" s="40" t="n"/>
      <c r="I66" s="23" t="n"/>
      <c r="J66" s="41">
        <f>IF(OR(G66="",H66=""),"",MAX(0,MOD(H66-G66,1)*24-IF(I66="",0,I66/60)))</f>
        <v/>
      </c>
      <c r="K66" s="40" t="n"/>
      <c r="L66" s="40" t="n"/>
      <c r="M66" s="41">
        <f>IF(OR(K66="",L66=""),"",MAX(0,MOD(L66-K66,1)*24-IF(N66="",0,N66/60)))</f>
        <v/>
      </c>
      <c r="N66" s="28">
        <f>IF(A66="","",SUMIFS(Incidencias!$F$5:$F$104,Incidencias!$A$5:$A$104,A66,Incidencias!$C$5:$C$104,"Pausa"))</f>
        <v/>
      </c>
      <c r="O66" s="29">
        <f>IF(A66="","",COUNTIFS(Escenas!$A$5:$A$104,A66,Escenas!$E$5:$E$104,"Completada"))</f>
        <v/>
      </c>
      <c r="P66" s="30">
        <f>IF(A66="","",SUMIFS(Escenas!$H$5:$H$104,Escenas!$A$5:$A$104,A66))</f>
        <v/>
      </c>
      <c r="Q66" s="23" t="n"/>
      <c r="R66" s="31">
        <f>IF(A66="","",IF(COUNTIF($A$5:$A$104,A66)&gt;1,"Revisar: ID duplicado",IF(OR(B66="",D66=""),"Revisar: faltan datos básicos",IF(AND(Q66="Cerrado",OR(K66="",L66="")),"Revisar: cierre sin horario real",IF(AND(K66&lt;&gt;"",L66="",Q66="Cerrado"),"Revisar: falta fin real","Correcto")))))</f>
        <v/>
      </c>
    </row>
    <row r="67" ht="22" customHeight="1">
      <c r="A67" s="23" t="n"/>
      <c r="B67" s="39" t="n"/>
      <c r="C67" s="23" t="n"/>
      <c r="D67" s="23" t="n"/>
      <c r="E67" s="23" t="n"/>
      <c r="F67" s="25" t="n"/>
      <c r="G67" s="40" t="n"/>
      <c r="H67" s="40" t="n"/>
      <c r="I67" s="23" t="n"/>
      <c r="J67" s="41">
        <f>IF(OR(G67="",H67=""),"",MAX(0,MOD(H67-G67,1)*24-IF(I67="",0,I67/60)))</f>
        <v/>
      </c>
      <c r="K67" s="40" t="n"/>
      <c r="L67" s="40" t="n"/>
      <c r="M67" s="41">
        <f>IF(OR(K67="",L67=""),"",MAX(0,MOD(L67-K67,1)*24-IF(N67="",0,N67/60)))</f>
        <v/>
      </c>
      <c r="N67" s="28">
        <f>IF(A67="","",SUMIFS(Incidencias!$F$5:$F$104,Incidencias!$A$5:$A$104,A67,Incidencias!$C$5:$C$104,"Pausa"))</f>
        <v/>
      </c>
      <c r="O67" s="29">
        <f>IF(A67="","",COUNTIFS(Escenas!$A$5:$A$104,A67,Escenas!$E$5:$E$104,"Completada"))</f>
        <v/>
      </c>
      <c r="P67" s="30">
        <f>IF(A67="","",SUMIFS(Escenas!$H$5:$H$104,Escenas!$A$5:$A$104,A67))</f>
        <v/>
      </c>
      <c r="Q67" s="23" t="n"/>
      <c r="R67" s="31">
        <f>IF(A67="","",IF(COUNTIF($A$5:$A$104,A67)&gt;1,"Revisar: ID duplicado",IF(OR(B67="",D67=""),"Revisar: faltan datos básicos",IF(AND(Q67="Cerrado",OR(K67="",L67="")),"Revisar: cierre sin horario real",IF(AND(K67&lt;&gt;"",L67="",Q67="Cerrado"),"Revisar: falta fin real","Correcto")))))</f>
        <v/>
      </c>
    </row>
    <row r="68" ht="22" customHeight="1">
      <c r="A68" s="23" t="n"/>
      <c r="B68" s="39" t="n"/>
      <c r="C68" s="23" t="n"/>
      <c r="D68" s="23" t="n"/>
      <c r="E68" s="23" t="n"/>
      <c r="F68" s="25" t="n"/>
      <c r="G68" s="40" t="n"/>
      <c r="H68" s="40" t="n"/>
      <c r="I68" s="23" t="n"/>
      <c r="J68" s="41">
        <f>IF(OR(G68="",H68=""),"",MAX(0,MOD(H68-G68,1)*24-IF(I68="",0,I68/60)))</f>
        <v/>
      </c>
      <c r="K68" s="40" t="n"/>
      <c r="L68" s="40" t="n"/>
      <c r="M68" s="41">
        <f>IF(OR(K68="",L68=""),"",MAX(0,MOD(L68-K68,1)*24-IF(N68="",0,N68/60)))</f>
        <v/>
      </c>
      <c r="N68" s="28">
        <f>IF(A68="","",SUMIFS(Incidencias!$F$5:$F$104,Incidencias!$A$5:$A$104,A68,Incidencias!$C$5:$C$104,"Pausa"))</f>
        <v/>
      </c>
      <c r="O68" s="29">
        <f>IF(A68="","",COUNTIFS(Escenas!$A$5:$A$104,A68,Escenas!$E$5:$E$104,"Completada"))</f>
        <v/>
      </c>
      <c r="P68" s="30">
        <f>IF(A68="","",SUMIFS(Escenas!$H$5:$H$104,Escenas!$A$5:$A$104,A68))</f>
        <v/>
      </c>
      <c r="Q68" s="23" t="n"/>
      <c r="R68" s="31">
        <f>IF(A68="","",IF(COUNTIF($A$5:$A$104,A68)&gt;1,"Revisar: ID duplicado",IF(OR(B68="",D68=""),"Revisar: faltan datos básicos",IF(AND(Q68="Cerrado",OR(K68="",L68="")),"Revisar: cierre sin horario real",IF(AND(K68&lt;&gt;"",L68="",Q68="Cerrado"),"Revisar: falta fin real","Correcto")))))</f>
        <v/>
      </c>
    </row>
    <row r="69" ht="22" customHeight="1">
      <c r="A69" s="23" t="n"/>
      <c r="B69" s="39" t="n"/>
      <c r="C69" s="23" t="n"/>
      <c r="D69" s="23" t="n"/>
      <c r="E69" s="23" t="n"/>
      <c r="F69" s="25" t="n"/>
      <c r="G69" s="40" t="n"/>
      <c r="H69" s="40" t="n"/>
      <c r="I69" s="23" t="n"/>
      <c r="J69" s="41">
        <f>IF(OR(G69="",H69=""),"",MAX(0,MOD(H69-G69,1)*24-IF(I69="",0,I69/60)))</f>
        <v/>
      </c>
      <c r="K69" s="40" t="n"/>
      <c r="L69" s="40" t="n"/>
      <c r="M69" s="41">
        <f>IF(OR(K69="",L69=""),"",MAX(0,MOD(L69-K69,1)*24-IF(N69="",0,N69/60)))</f>
        <v/>
      </c>
      <c r="N69" s="28">
        <f>IF(A69="","",SUMIFS(Incidencias!$F$5:$F$104,Incidencias!$A$5:$A$104,A69,Incidencias!$C$5:$C$104,"Pausa"))</f>
        <v/>
      </c>
      <c r="O69" s="29">
        <f>IF(A69="","",COUNTIFS(Escenas!$A$5:$A$104,A69,Escenas!$E$5:$E$104,"Completada"))</f>
        <v/>
      </c>
      <c r="P69" s="30">
        <f>IF(A69="","",SUMIFS(Escenas!$H$5:$H$104,Escenas!$A$5:$A$104,A69))</f>
        <v/>
      </c>
      <c r="Q69" s="23" t="n"/>
      <c r="R69" s="31">
        <f>IF(A69="","",IF(COUNTIF($A$5:$A$104,A69)&gt;1,"Revisar: ID duplicado",IF(OR(B69="",D69=""),"Revisar: faltan datos básicos",IF(AND(Q69="Cerrado",OR(K69="",L69="")),"Revisar: cierre sin horario real",IF(AND(K69&lt;&gt;"",L69="",Q69="Cerrado"),"Revisar: falta fin real","Correcto")))))</f>
        <v/>
      </c>
    </row>
    <row r="70" ht="22" customHeight="1">
      <c r="A70" s="23" t="n"/>
      <c r="B70" s="39" t="n"/>
      <c r="C70" s="23" t="n"/>
      <c r="D70" s="23" t="n"/>
      <c r="E70" s="23" t="n"/>
      <c r="F70" s="25" t="n"/>
      <c r="G70" s="40" t="n"/>
      <c r="H70" s="40" t="n"/>
      <c r="I70" s="23" t="n"/>
      <c r="J70" s="41">
        <f>IF(OR(G70="",H70=""),"",MAX(0,MOD(H70-G70,1)*24-IF(I70="",0,I70/60)))</f>
        <v/>
      </c>
      <c r="K70" s="40" t="n"/>
      <c r="L70" s="40" t="n"/>
      <c r="M70" s="41">
        <f>IF(OR(K70="",L70=""),"",MAX(0,MOD(L70-K70,1)*24-IF(N70="",0,N70/60)))</f>
        <v/>
      </c>
      <c r="N70" s="28">
        <f>IF(A70="","",SUMIFS(Incidencias!$F$5:$F$104,Incidencias!$A$5:$A$104,A70,Incidencias!$C$5:$C$104,"Pausa"))</f>
        <v/>
      </c>
      <c r="O70" s="29">
        <f>IF(A70="","",COUNTIFS(Escenas!$A$5:$A$104,A70,Escenas!$E$5:$E$104,"Completada"))</f>
        <v/>
      </c>
      <c r="P70" s="30">
        <f>IF(A70="","",SUMIFS(Escenas!$H$5:$H$104,Escenas!$A$5:$A$104,A70))</f>
        <v/>
      </c>
      <c r="Q70" s="23" t="n"/>
      <c r="R70" s="31">
        <f>IF(A70="","",IF(COUNTIF($A$5:$A$104,A70)&gt;1,"Revisar: ID duplicado",IF(OR(B70="",D70=""),"Revisar: faltan datos básicos",IF(AND(Q70="Cerrado",OR(K70="",L70="")),"Revisar: cierre sin horario real",IF(AND(K70&lt;&gt;"",L70="",Q70="Cerrado"),"Revisar: falta fin real","Correcto")))))</f>
        <v/>
      </c>
    </row>
    <row r="71" ht="22" customHeight="1">
      <c r="A71" s="23" t="n"/>
      <c r="B71" s="39" t="n"/>
      <c r="C71" s="23" t="n"/>
      <c r="D71" s="23" t="n"/>
      <c r="E71" s="23" t="n"/>
      <c r="F71" s="25" t="n"/>
      <c r="G71" s="40" t="n"/>
      <c r="H71" s="40" t="n"/>
      <c r="I71" s="23" t="n"/>
      <c r="J71" s="41">
        <f>IF(OR(G71="",H71=""),"",MAX(0,MOD(H71-G71,1)*24-IF(I71="",0,I71/60)))</f>
        <v/>
      </c>
      <c r="K71" s="40" t="n"/>
      <c r="L71" s="40" t="n"/>
      <c r="M71" s="41">
        <f>IF(OR(K71="",L71=""),"",MAX(0,MOD(L71-K71,1)*24-IF(N71="",0,N71/60)))</f>
        <v/>
      </c>
      <c r="N71" s="28">
        <f>IF(A71="","",SUMIFS(Incidencias!$F$5:$F$104,Incidencias!$A$5:$A$104,A71,Incidencias!$C$5:$C$104,"Pausa"))</f>
        <v/>
      </c>
      <c r="O71" s="29">
        <f>IF(A71="","",COUNTIFS(Escenas!$A$5:$A$104,A71,Escenas!$E$5:$E$104,"Completada"))</f>
        <v/>
      </c>
      <c r="P71" s="30">
        <f>IF(A71="","",SUMIFS(Escenas!$H$5:$H$104,Escenas!$A$5:$A$104,A71))</f>
        <v/>
      </c>
      <c r="Q71" s="23" t="n"/>
      <c r="R71" s="31">
        <f>IF(A71="","",IF(COUNTIF($A$5:$A$104,A71)&gt;1,"Revisar: ID duplicado",IF(OR(B71="",D71=""),"Revisar: faltan datos básicos",IF(AND(Q71="Cerrado",OR(K71="",L71="")),"Revisar: cierre sin horario real",IF(AND(K71&lt;&gt;"",L71="",Q71="Cerrado"),"Revisar: falta fin real","Correcto")))))</f>
        <v/>
      </c>
    </row>
    <row r="72" ht="22" customHeight="1">
      <c r="A72" s="23" t="n"/>
      <c r="B72" s="39" t="n"/>
      <c r="C72" s="23" t="n"/>
      <c r="D72" s="23" t="n"/>
      <c r="E72" s="23" t="n"/>
      <c r="F72" s="25" t="n"/>
      <c r="G72" s="40" t="n"/>
      <c r="H72" s="40" t="n"/>
      <c r="I72" s="23" t="n"/>
      <c r="J72" s="41">
        <f>IF(OR(G72="",H72=""),"",MAX(0,MOD(H72-G72,1)*24-IF(I72="",0,I72/60)))</f>
        <v/>
      </c>
      <c r="K72" s="40" t="n"/>
      <c r="L72" s="40" t="n"/>
      <c r="M72" s="41">
        <f>IF(OR(K72="",L72=""),"",MAX(0,MOD(L72-K72,1)*24-IF(N72="",0,N72/60)))</f>
        <v/>
      </c>
      <c r="N72" s="28">
        <f>IF(A72="","",SUMIFS(Incidencias!$F$5:$F$104,Incidencias!$A$5:$A$104,A72,Incidencias!$C$5:$C$104,"Pausa"))</f>
        <v/>
      </c>
      <c r="O72" s="29">
        <f>IF(A72="","",COUNTIFS(Escenas!$A$5:$A$104,A72,Escenas!$E$5:$E$104,"Completada"))</f>
        <v/>
      </c>
      <c r="P72" s="30">
        <f>IF(A72="","",SUMIFS(Escenas!$H$5:$H$104,Escenas!$A$5:$A$104,A72))</f>
        <v/>
      </c>
      <c r="Q72" s="23" t="n"/>
      <c r="R72" s="31">
        <f>IF(A72="","",IF(COUNTIF($A$5:$A$104,A72)&gt;1,"Revisar: ID duplicado",IF(OR(B72="",D72=""),"Revisar: faltan datos básicos",IF(AND(Q72="Cerrado",OR(K72="",L72="")),"Revisar: cierre sin horario real",IF(AND(K72&lt;&gt;"",L72="",Q72="Cerrado"),"Revisar: falta fin real","Correcto")))))</f>
        <v/>
      </c>
    </row>
    <row r="73" ht="22" customHeight="1">
      <c r="A73" s="23" t="n"/>
      <c r="B73" s="39" t="n"/>
      <c r="C73" s="23" t="n"/>
      <c r="D73" s="23" t="n"/>
      <c r="E73" s="23" t="n"/>
      <c r="F73" s="25" t="n"/>
      <c r="G73" s="40" t="n"/>
      <c r="H73" s="40" t="n"/>
      <c r="I73" s="23" t="n"/>
      <c r="J73" s="41">
        <f>IF(OR(G73="",H73=""),"",MAX(0,MOD(H73-G73,1)*24-IF(I73="",0,I73/60)))</f>
        <v/>
      </c>
      <c r="K73" s="40" t="n"/>
      <c r="L73" s="40" t="n"/>
      <c r="M73" s="41">
        <f>IF(OR(K73="",L73=""),"",MAX(0,MOD(L73-K73,1)*24-IF(N73="",0,N73/60)))</f>
        <v/>
      </c>
      <c r="N73" s="28">
        <f>IF(A73="","",SUMIFS(Incidencias!$F$5:$F$104,Incidencias!$A$5:$A$104,A73,Incidencias!$C$5:$C$104,"Pausa"))</f>
        <v/>
      </c>
      <c r="O73" s="29">
        <f>IF(A73="","",COUNTIFS(Escenas!$A$5:$A$104,A73,Escenas!$E$5:$E$104,"Completada"))</f>
        <v/>
      </c>
      <c r="P73" s="30">
        <f>IF(A73="","",SUMIFS(Escenas!$H$5:$H$104,Escenas!$A$5:$A$104,A73))</f>
        <v/>
      </c>
      <c r="Q73" s="23" t="n"/>
      <c r="R73" s="31">
        <f>IF(A73="","",IF(COUNTIF($A$5:$A$104,A73)&gt;1,"Revisar: ID duplicado",IF(OR(B73="",D73=""),"Revisar: faltan datos básicos",IF(AND(Q73="Cerrado",OR(K73="",L73="")),"Revisar: cierre sin horario real",IF(AND(K73&lt;&gt;"",L73="",Q73="Cerrado"),"Revisar: falta fin real","Correcto")))))</f>
        <v/>
      </c>
    </row>
    <row r="74" ht="22" customHeight="1">
      <c r="A74" s="23" t="n"/>
      <c r="B74" s="39" t="n"/>
      <c r="C74" s="23" t="n"/>
      <c r="D74" s="23" t="n"/>
      <c r="E74" s="23" t="n"/>
      <c r="F74" s="25" t="n"/>
      <c r="G74" s="40" t="n"/>
      <c r="H74" s="40" t="n"/>
      <c r="I74" s="23" t="n"/>
      <c r="J74" s="41">
        <f>IF(OR(G74="",H74=""),"",MAX(0,MOD(H74-G74,1)*24-IF(I74="",0,I74/60)))</f>
        <v/>
      </c>
      <c r="K74" s="40" t="n"/>
      <c r="L74" s="40" t="n"/>
      <c r="M74" s="41">
        <f>IF(OR(K74="",L74=""),"",MAX(0,MOD(L74-K74,1)*24-IF(N74="",0,N74/60)))</f>
        <v/>
      </c>
      <c r="N74" s="28">
        <f>IF(A74="","",SUMIFS(Incidencias!$F$5:$F$104,Incidencias!$A$5:$A$104,A74,Incidencias!$C$5:$C$104,"Pausa"))</f>
        <v/>
      </c>
      <c r="O74" s="29">
        <f>IF(A74="","",COUNTIFS(Escenas!$A$5:$A$104,A74,Escenas!$E$5:$E$104,"Completada"))</f>
        <v/>
      </c>
      <c r="P74" s="30">
        <f>IF(A74="","",SUMIFS(Escenas!$H$5:$H$104,Escenas!$A$5:$A$104,A74))</f>
        <v/>
      </c>
      <c r="Q74" s="23" t="n"/>
      <c r="R74" s="31">
        <f>IF(A74="","",IF(COUNTIF($A$5:$A$104,A74)&gt;1,"Revisar: ID duplicado",IF(OR(B74="",D74=""),"Revisar: faltan datos básicos",IF(AND(Q74="Cerrado",OR(K74="",L74="")),"Revisar: cierre sin horario real",IF(AND(K74&lt;&gt;"",L74="",Q74="Cerrado"),"Revisar: falta fin real","Correcto")))))</f>
        <v/>
      </c>
    </row>
    <row r="75" ht="22" customHeight="1">
      <c r="A75" s="23" t="n"/>
      <c r="B75" s="39" t="n"/>
      <c r="C75" s="23" t="n"/>
      <c r="D75" s="23" t="n"/>
      <c r="E75" s="23" t="n"/>
      <c r="F75" s="25" t="n"/>
      <c r="G75" s="40" t="n"/>
      <c r="H75" s="40" t="n"/>
      <c r="I75" s="23" t="n"/>
      <c r="J75" s="41">
        <f>IF(OR(G75="",H75=""),"",MAX(0,MOD(H75-G75,1)*24-IF(I75="",0,I75/60)))</f>
        <v/>
      </c>
      <c r="K75" s="40" t="n"/>
      <c r="L75" s="40" t="n"/>
      <c r="M75" s="41">
        <f>IF(OR(K75="",L75=""),"",MAX(0,MOD(L75-K75,1)*24-IF(N75="",0,N75/60)))</f>
        <v/>
      </c>
      <c r="N75" s="28">
        <f>IF(A75="","",SUMIFS(Incidencias!$F$5:$F$104,Incidencias!$A$5:$A$104,A75,Incidencias!$C$5:$C$104,"Pausa"))</f>
        <v/>
      </c>
      <c r="O75" s="29">
        <f>IF(A75="","",COUNTIFS(Escenas!$A$5:$A$104,A75,Escenas!$E$5:$E$104,"Completada"))</f>
        <v/>
      </c>
      <c r="P75" s="30">
        <f>IF(A75="","",SUMIFS(Escenas!$H$5:$H$104,Escenas!$A$5:$A$104,A75))</f>
        <v/>
      </c>
      <c r="Q75" s="23" t="n"/>
      <c r="R75" s="31">
        <f>IF(A75="","",IF(COUNTIF($A$5:$A$104,A75)&gt;1,"Revisar: ID duplicado",IF(OR(B75="",D75=""),"Revisar: faltan datos básicos",IF(AND(Q75="Cerrado",OR(K75="",L75="")),"Revisar: cierre sin horario real",IF(AND(K75&lt;&gt;"",L75="",Q75="Cerrado"),"Revisar: falta fin real","Correcto")))))</f>
        <v/>
      </c>
    </row>
    <row r="76" ht="22" customHeight="1">
      <c r="A76" s="23" t="n"/>
      <c r="B76" s="39" t="n"/>
      <c r="C76" s="23" t="n"/>
      <c r="D76" s="23" t="n"/>
      <c r="E76" s="23" t="n"/>
      <c r="F76" s="25" t="n"/>
      <c r="G76" s="40" t="n"/>
      <c r="H76" s="40" t="n"/>
      <c r="I76" s="23" t="n"/>
      <c r="J76" s="41">
        <f>IF(OR(G76="",H76=""),"",MAX(0,MOD(H76-G76,1)*24-IF(I76="",0,I76/60)))</f>
        <v/>
      </c>
      <c r="K76" s="40" t="n"/>
      <c r="L76" s="40" t="n"/>
      <c r="M76" s="41">
        <f>IF(OR(K76="",L76=""),"",MAX(0,MOD(L76-K76,1)*24-IF(N76="",0,N76/60)))</f>
        <v/>
      </c>
      <c r="N76" s="28">
        <f>IF(A76="","",SUMIFS(Incidencias!$F$5:$F$104,Incidencias!$A$5:$A$104,A76,Incidencias!$C$5:$C$104,"Pausa"))</f>
        <v/>
      </c>
      <c r="O76" s="29">
        <f>IF(A76="","",COUNTIFS(Escenas!$A$5:$A$104,A76,Escenas!$E$5:$E$104,"Completada"))</f>
        <v/>
      </c>
      <c r="P76" s="30">
        <f>IF(A76="","",SUMIFS(Escenas!$H$5:$H$104,Escenas!$A$5:$A$104,A76))</f>
        <v/>
      </c>
      <c r="Q76" s="23" t="n"/>
      <c r="R76" s="31">
        <f>IF(A76="","",IF(COUNTIF($A$5:$A$104,A76)&gt;1,"Revisar: ID duplicado",IF(OR(B76="",D76=""),"Revisar: faltan datos básicos",IF(AND(Q76="Cerrado",OR(K76="",L76="")),"Revisar: cierre sin horario real",IF(AND(K76&lt;&gt;"",L76="",Q76="Cerrado"),"Revisar: falta fin real","Correcto")))))</f>
        <v/>
      </c>
    </row>
    <row r="77" ht="22" customHeight="1">
      <c r="A77" s="23" t="n"/>
      <c r="B77" s="39" t="n"/>
      <c r="C77" s="23" t="n"/>
      <c r="D77" s="23" t="n"/>
      <c r="E77" s="23" t="n"/>
      <c r="F77" s="25" t="n"/>
      <c r="G77" s="40" t="n"/>
      <c r="H77" s="40" t="n"/>
      <c r="I77" s="23" t="n"/>
      <c r="J77" s="41">
        <f>IF(OR(G77="",H77=""),"",MAX(0,MOD(H77-G77,1)*24-IF(I77="",0,I77/60)))</f>
        <v/>
      </c>
      <c r="K77" s="40" t="n"/>
      <c r="L77" s="40" t="n"/>
      <c r="M77" s="41">
        <f>IF(OR(K77="",L77=""),"",MAX(0,MOD(L77-K77,1)*24-IF(N77="",0,N77/60)))</f>
        <v/>
      </c>
      <c r="N77" s="28">
        <f>IF(A77="","",SUMIFS(Incidencias!$F$5:$F$104,Incidencias!$A$5:$A$104,A77,Incidencias!$C$5:$C$104,"Pausa"))</f>
        <v/>
      </c>
      <c r="O77" s="29">
        <f>IF(A77="","",COUNTIFS(Escenas!$A$5:$A$104,A77,Escenas!$E$5:$E$104,"Completada"))</f>
        <v/>
      </c>
      <c r="P77" s="30">
        <f>IF(A77="","",SUMIFS(Escenas!$H$5:$H$104,Escenas!$A$5:$A$104,A77))</f>
        <v/>
      </c>
      <c r="Q77" s="23" t="n"/>
      <c r="R77" s="31">
        <f>IF(A77="","",IF(COUNTIF($A$5:$A$104,A77)&gt;1,"Revisar: ID duplicado",IF(OR(B77="",D77=""),"Revisar: faltan datos básicos",IF(AND(Q77="Cerrado",OR(K77="",L77="")),"Revisar: cierre sin horario real",IF(AND(K77&lt;&gt;"",L77="",Q77="Cerrado"),"Revisar: falta fin real","Correcto")))))</f>
        <v/>
      </c>
    </row>
    <row r="78" ht="22" customHeight="1">
      <c r="A78" s="23" t="n"/>
      <c r="B78" s="39" t="n"/>
      <c r="C78" s="23" t="n"/>
      <c r="D78" s="23" t="n"/>
      <c r="E78" s="23" t="n"/>
      <c r="F78" s="25" t="n"/>
      <c r="G78" s="40" t="n"/>
      <c r="H78" s="40" t="n"/>
      <c r="I78" s="23" t="n"/>
      <c r="J78" s="41">
        <f>IF(OR(G78="",H78=""),"",MAX(0,MOD(H78-G78,1)*24-IF(I78="",0,I78/60)))</f>
        <v/>
      </c>
      <c r="K78" s="40" t="n"/>
      <c r="L78" s="40" t="n"/>
      <c r="M78" s="41">
        <f>IF(OR(K78="",L78=""),"",MAX(0,MOD(L78-K78,1)*24-IF(N78="",0,N78/60)))</f>
        <v/>
      </c>
      <c r="N78" s="28">
        <f>IF(A78="","",SUMIFS(Incidencias!$F$5:$F$104,Incidencias!$A$5:$A$104,A78,Incidencias!$C$5:$C$104,"Pausa"))</f>
        <v/>
      </c>
      <c r="O78" s="29">
        <f>IF(A78="","",COUNTIFS(Escenas!$A$5:$A$104,A78,Escenas!$E$5:$E$104,"Completada"))</f>
        <v/>
      </c>
      <c r="P78" s="30">
        <f>IF(A78="","",SUMIFS(Escenas!$H$5:$H$104,Escenas!$A$5:$A$104,A78))</f>
        <v/>
      </c>
      <c r="Q78" s="23" t="n"/>
      <c r="R78" s="31">
        <f>IF(A78="","",IF(COUNTIF($A$5:$A$104,A78)&gt;1,"Revisar: ID duplicado",IF(OR(B78="",D78=""),"Revisar: faltan datos básicos",IF(AND(Q78="Cerrado",OR(K78="",L78="")),"Revisar: cierre sin horario real",IF(AND(K78&lt;&gt;"",L78="",Q78="Cerrado"),"Revisar: falta fin real","Correcto")))))</f>
        <v/>
      </c>
    </row>
    <row r="79" ht="22" customHeight="1">
      <c r="A79" s="23" t="n"/>
      <c r="B79" s="39" t="n"/>
      <c r="C79" s="23" t="n"/>
      <c r="D79" s="23" t="n"/>
      <c r="E79" s="23" t="n"/>
      <c r="F79" s="25" t="n"/>
      <c r="G79" s="40" t="n"/>
      <c r="H79" s="40" t="n"/>
      <c r="I79" s="23" t="n"/>
      <c r="J79" s="41">
        <f>IF(OR(G79="",H79=""),"",MAX(0,MOD(H79-G79,1)*24-IF(I79="",0,I79/60)))</f>
        <v/>
      </c>
      <c r="K79" s="40" t="n"/>
      <c r="L79" s="40" t="n"/>
      <c r="M79" s="41">
        <f>IF(OR(K79="",L79=""),"",MAX(0,MOD(L79-K79,1)*24-IF(N79="",0,N79/60)))</f>
        <v/>
      </c>
      <c r="N79" s="28">
        <f>IF(A79="","",SUMIFS(Incidencias!$F$5:$F$104,Incidencias!$A$5:$A$104,A79,Incidencias!$C$5:$C$104,"Pausa"))</f>
        <v/>
      </c>
      <c r="O79" s="29">
        <f>IF(A79="","",COUNTIFS(Escenas!$A$5:$A$104,A79,Escenas!$E$5:$E$104,"Completada"))</f>
        <v/>
      </c>
      <c r="P79" s="30">
        <f>IF(A79="","",SUMIFS(Escenas!$H$5:$H$104,Escenas!$A$5:$A$104,A79))</f>
        <v/>
      </c>
      <c r="Q79" s="23" t="n"/>
      <c r="R79" s="31">
        <f>IF(A79="","",IF(COUNTIF($A$5:$A$104,A79)&gt;1,"Revisar: ID duplicado",IF(OR(B79="",D79=""),"Revisar: faltan datos básicos",IF(AND(Q79="Cerrado",OR(K79="",L79="")),"Revisar: cierre sin horario real",IF(AND(K79&lt;&gt;"",L79="",Q79="Cerrado"),"Revisar: falta fin real","Correcto")))))</f>
        <v/>
      </c>
    </row>
    <row r="80" ht="22" customHeight="1">
      <c r="A80" s="23" t="n"/>
      <c r="B80" s="39" t="n"/>
      <c r="C80" s="23" t="n"/>
      <c r="D80" s="23" t="n"/>
      <c r="E80" s="23" t="n"/>
      <c r="F80" s="25" t="n"/>
      <c r="G80" s="40" t="n"/>
      <c r="H80" s="40" t="n"/>
      <c r="I80" s="23" t="n"/>
      <c r="J80" s="41">
        <f>IF(OR(G80="",H80=""),"",MAX(0,MOD(H80-G80,1)*24-IF(I80="",0,I80/60)))</f>
        <v/>
      </c>
      <c r="K80" s="40" t="n"/>
      <c r="L80" s="40" t="n"/>
      <c r="M80" s="41">
        <f>IF(OR(K80="",L80=""),"",MAX(0,MOD(L80-K80,1)*24-IF(N80="",0,N80/60)))</f>
        <v/>
      </c>
      <c r="N80" s="28">
        <f>IF(A80="","",SUMIFS(Incidencias!$F$5:$F$104,Incidencias!$A$5:$A$104,A80,Incidencias!$C$5:$C$104,"Pausa"))</f>
        <v/>
      </c>
      <c r="O80" s="29">
        <f>IF(A80="","",COUNTIFS(Escenas!$A$5:$A$104,A80,Escenas!$E$5:$E$104,"Completada"))</f>
        <v/>
      </c>
      <c r="P80" s="30">
        <f>IF(A80="","",SUMIFS(Escenas!$H$5:$H$104,Escenas!$A$5:$A$104,A80))</f>
        <v/>
      </c>
      <c r="Q80" s="23" t="n"/>
      <c r="R80" s="31">
        <f>IF(A80="","",IF(COUNTIF($A$5:$A$104,A80)&gt;1,"Revisar: ID duplicado",IF(OR(B80="",D80=""),"Revisar: faltan datos básicos",IF(AND(Q80="Cerrado",OR(K80="",L80="")),"Revisar: cierre sin horario real",IF(AND(K80&lt;&gt;"",L80="",Q80="Cerrado"),"Revisar: falta fin real","Correcto")))))</f>
        <v/>
      </c>
    </row>
    <row r="81" ht="22" customHeight="1">
      <c r="A81" s="23" t="n"/>
      <c r="B81" s="39" t="n"/>
      <c r="C81" s="23" t="n"/>
      <c r="D81" s="23" t="n"/>
      <c r="E81" s="23" t="n"/>
      <c r="F81" s="25" t="n"/>
      <c r="G81" s="40" t="n"/>
      <c r="H81" s="40" t="n"/>
      <c r="I81" s="23" t="n"/>
      <c r="J81" s="41">
        <f>IF(OR(G81="",H81=""),"",MAX(0,MOD(H81-G81,1)*24-IF(I81="",0,I81/60)))</f>
        <v/>
      </c>
      <c r="K81" s="40" t="n"/>
      <c r="L81" s="40" t="n"/>
      <c r="M81" s="41">
        <f>IF(OR(K81="",L81=""),"",MAX(0,MOD(L81-K81,1)*24-IF(N81="",0,N81/60)))</f>
        <v/>
      </c>
      <c r="N81" s="28">
        <f>IF(A81="","",SUMIFS(Incidencias!$F$5:$F$104,Incidencias!$A$5:$A$104,A81,Incidencias!$C$5:$C$104,"Pausa"))</f>
        <v/>
      </c>
      <c r="O81" s="29">
        <f>IF(A81="","",COUNTIFS(Escenas!$A$5:$A$104,A81,Escenas!$E$5:$E$104,"Completada"))</f>
        <v/>
      </c>
      <c r="P81" s="30">
        <f>IF(A81="","",SUMIFS(Escenas!$H$5:$H$104,Escenas!$A$5:$A$104,A81))</f>
        <v/>
      </c>
      <c r="Q81" s="23" t="n"/>
      <c r="R81" s="31">
        <f>IF(A81="","",IF(COUNTIF($A$5:$A$104,A81)&gt;1,"Revisar: ID duplicado",IF(OR(B81="",D81=""),"Revisar: faltan datos básicos",IF(AND(Q81="Cerrado",OR(K81="",L81="")),"Revisar: cierre sin horario real",IF(AND(K81&lt;&gt;"",L81="",Q81="Cerrado"),"Revisar: falta fin real","Correcto")))))</f>
        <v/>
      </c>
    </row>
    <row r="82" ht="22" customHeight="1">
      <c r="A82" s="23" t="n"/>
      <c r="B82" s="39" t="n"/>
      <c r="C82" s="23" t="n"/>
      <c r="D82" s="23" t="n"/>
      <c r="E82" s="23" t="n"/>
      <c r="F82" s="25" t="n"/>
      <c r="G82" s="40" t="n"/>
      <c r="H82" s="40" t="n"/>
      <c r="I82" s="23" t="n"/>
      <c r="J82" s="41">
        <f>IF(OR(G82="",H82=""),"",MAX(0,MOD(H82-G82,1)*24-IF(I82="",0,I82/60)))</f>
        <v/>
      </c>
      <c r="K82" s="40" t="n"/>
      <c r="L82" s="40" t="n"/>
      <c r="M82" s="41">
        <f>IF(OR(K82="",L82=""),"",MAX(0,MOD(L82-K82,1)*24-IF(N82="",0,N82/60)))</f>
        <v/>
      </c>
      <c r="N82" s="28">
        <f>IF(A82="","",SUMIFS(Incidencias!$F$5:$F$104,Incidencias!$A$5:$A$104,A82,Incidencias!$C$5:$C$104,"Pausa"))</f>
        <v/>
      </c>
      <c r="O82" s="29">
        <f>IF(A82="","",COUNTIFS(Escenas!$A$5:$A$104,A82,Escenas!$E$5:$E$104,"Completada"))</f>
        <v/>
      </c>
      <c r="P82" s="30">
        <f>IF(A82="","",SUMIFS(Escenas!$H$5:$H$104,Escenas!$A$5:$A$104,A82))</f>
        <v/>
      </c>
      <c r="Q82" s="23" t="n"/>
      <c r="R82" s="31">
        <f>IF(A82="","",IF(COUNTIF($A$5:$A$104,A82)&gt;1,"Revisar: ID duplicado",IF(OR(B82="",D82=""),"Revisar: faltan datos básicos",IF(AND(Q82="Cerrado",OR(K82="",L82="")),"Revisar: cierre sin horario real",IF(AND(K82&lt;&gt;"",L82="",Q82="Cerrado"),"Revisar: falta fin real","Correcto")))))</f>
        <v/>
      </c>
    </row>
    <row r="83" ht="22" customHeight="1">
      <c r="A83" s="23" t="n"/>
      <c r="B83" s="39" t="n"/>
      <c r="C83" s="23" t="n"/>
      <c r="D83" s="23" t="n"/>
      <c r="E83" s="23" t="n"/>
      <c r="F83" s="25" t="n"/>
      <c r="G83" s="40" t="n"/>
      <c r="H83" s="40" t="n"/>
      <c r="I83" s="23" t="n"/>
      <c r="J83" s="41">
        <f>IF(OR(G83="",H83=""),"",MAX(0,MOD(H83-G83,1)*24-IF(I83="",0,I83/60)))</f>
        <v/>
      </c>
      <c r="K83" s="40" t="n"/>
      <c r="L83" s="40" t="n"/>
      <c r="M83" s="41">
        <f>IF(OR(K83="",L83=""),"",MAX(0,MOD(L83-K83,1)*24-IF(N83="",0,N83/60)))</f>
        <v/>
      </c>
      <c r="N83" s="28">
        <f>IF(A83="","",SUMIFS(Incidencias!$F$5:$F$104,Incidencias!$A$5:$A$104,A83,Incidencias!$C$5:$C$104,"Pausa"))</f>
        <v/>
      </c>
      <c r="O83" s="29">
        <f>IF(A83="","",COUNTIFS(Escenas!$A$5:$A$104,A83,Escenas!$E$5:$E$104,"Completada"))</f>
        <v/>
      </c>
      <c r="P83" s="30">
        <f>IF(A83="","",SUMIFS(Escenas!$H$5:$H$104,Escenas!$A$5:$A$104,A83))</f>
        <v/>
      </c>
      <c r="Q83" s="23" t="n"/>
      <c r="R83" s="31">
        <f>IF(A83="","",IF(COUNTIF($A$5:$A$104,A83)&gt;1,"Revisar: ID duplicado",IF(OR(B83="",D83=""),"Revisar: faltan datos básicos",IF(AND(Q83="Cerrado",OR(K83="",L83="")),"Revisar: cierre sin horario real",IF(AND(K83&lt;&gt;"",L83="",Q83="Cerrado"),"Revisar: falta fin real","Correcto")))))</f>
        <v/>
      </c>
    </row>
    <row r="84" ht="22" customHeight="1">
      <c r="A84" s="23" t="n"/>
      <c r="B84" s="39" t="n"/>
      <c r="C84" s="23" t="n"/>
      <c r="D84" s="23" t="n"/>
      <c r="E84" s="23" t="n"/>
      <c r="F84" s="25" t="n"/>
      <c r="G84" s="40" t="n"/>
      <c r="H84" s="40" t="n"/>
      <c r="I84" s="23" t="n"/>
      <c r="J84" s="41">
        <f>IF(OR(G84="",H84=""),"",MAX(0,MOD(H84-G84,1)*24-IF(I84="",0,I84/60)))</f>
        <v/>
      </c>
      <c r="K84" s="40" t="n"/>
      <c r="L84" s="40" t="n"/>
      <c r="M84" s="41">
        <f>IF(OR(K84="",L84=""),"",MAX(0,MOD(L84-K84,1)*24-IF(N84="",0,N84/60)))</f>
        <v/>
      </c>
      <c r="N84" s="28">
        <f>IF(A84="","",SUMIFS(Incidencias!$F$5:$F$104,Incidencias!$A$5:$A$104,A84,Incidencias!$C$5:$C$104,"Pausa"))</f>
        <v/>
      </c>
      <c r="O84" s="29">
        <f>IF(A84="","",COUNTIFS(Escenas!$A$5:$A$104,A84,Escenas!$E$5:$E$104,"Completada"))</f>
        <v/>
      </c>
      <c r="P84" s="30">
        <f>IF(A84="","",SUMIFS(Escenas!$H$5:$H$104,Escenas!$A$5:$A$104,A84))</f>
        <v/>
      </c>
      <c r="Q84" s="23" t="n"/>
      <c r="R84" s="31">
        <f>IF(A84="","",IF(COUNTIF($A$5:$A$104,A84)&gt;1,"Revisar: ID duplicado",IF(OR(B84="",D84=""),"Revisar: faltan datos básicos",IF(AND(Q84="Cerrado",OR(K84="",L84="")),"Revisar: cierre sin horario real",IF(AND(K84&lt;&gt;"",L84="",Q84="Cerrado"),"Revisar: falta fin real","Correcto")))))</f>
        <v/>
      </c>
    </row>
    <row r="85" ht="22" customHeight="1">
      <c r="A85" s="23" t="n"/>
      <c r="B85" s="39" t="n"/>
      <c r="C85" s="23" t="n"/>
      <c r="D85" s="23" t="n"/>
      <c r="E85" s="23" t="n"/>
      <c r="F85" s="25" t="n"/>
      <c r="G85" s="40" t="n"/>
      <c r="H85" s="40" t="n"/>
      <c r="I85" s="23" t="n"/>
      <c r="J85" s="41">
        <f>IF(OR(G85="",H85=""),"",MAX(0,MOD(H85-G85,1)*24-IF(I85="",0,I85/60)))</f>
        <v/>
      </c>
      <c r="K85" s="40" t="n"/>
      <c r="L85" s="40" t="n"/>
      <c r="M85" s="41">
        <f>IF(OR(K85="",L85=""),"",MAX(0,MOD(L85-K85,1)*24-IF(N85="",0,N85/60)))</f>
        <v/>
      </c>
      <c r="N85" s="28">
        <f>IF(A85="","",SUMIFS(Incidencias!$F$5:$F$104,Incidencias!$A$5:$A$104,A85,Incidencias!$C$5:$C$104,"Pausa"))</f>
        <v/>
      </c>
      <c r="O85" s="29">
        <f>IF(A85="","",COUNTIFS(Escenas!$A$5:$A$104,A85,Escenas!$E$5:$E$104,"Completada"))</f>
        <v/>
      </c>
      <c r="P85" s="30">
        <f>IF(A85="","",SUMIFS(Escenas!$H$5:$H$104,Escenas!$A$5:$A$104,A85))</f>
        <v/>
      </c>
      <c r="Q85" s="23" t="n"/>
      <c r="R85" s="31">
        <f>IF(A85="","",IF(COUNTIF($A$5:$A$104,A85)&gt;1,"Revisar: ID duplicado",IF(OR(B85="",D85=""),"Revisar: faltan datos básicos",IF(AND(Q85="Cerrado",OR(K85="",L85="")),"Revisar: cierre sin horario real",IF(AND(K85&lt;&gt;"",L85="",Q85="Cerrado"),"Revisar: falta fin real","Correcto")))))</f>
        <v/>
      </c>
    </row>
    <row r="86" ht="22" customHeight="1">
      <c r="A86" s="23" t="n"/>
      <c r="B86" s="39" t="n"/>
      <c r="C86" s="23" t="n"/>
      <c r="D86" s="23" t="n"/>
      <c r="E86" s="23" t="n"/>
      <c r="F86" s="25" t="n"/>
      <c r="G86" s="40" t="n"/>
      <c r="H86" s="40" t="n"/>
      <c r="I86" s="23" t="n"/>
      <c r="J86" s="41">
        <f>IF(OR(G86="",H86=""),"",MAX(0,MOD(H86-G86,1)*24-IF(I86="",0,I86/60)))</f>
        <v/>
      </c>
      <c r="K86" s="40" t="n"/>
      <c r="L86" s="40" t="n"/>
      <c r="M86" s="41">
        <f>IF(OR(K86="",L86=""),"",MAX(0,MOD(L86-K86,1)*24-IF(N86="",0,N86/60)))</f>
        <v/>
      </c>
      <c r="N86" s="28">
        <f>IF(A86="","",SUMIFS(Incidencias!$F$5:$F$104,Incidencias!$A$5:$A$104,A86,Incidencias!$C$5:$C$104,"Pausa"))</f>
        <v/>
      </c>
      <c r="O86" s="29">
        <f>IF(A86="","",COUNTIFS(Escenas!$A$5:$A$104,A86,Escenas!$E$5:$E$104,"Completada"))</f>
        <v/>
      </c>
      <c r="P86" s="30">
        <f>IF(A86="","",SUMIFS(Escenas!$H$5:$H$104,Escenas!$A$5:$A$104,A86))</f>
        <v/>
      </c>
      <c r="Q86" s="23" t="n"/>
      <c r="R86" s="31">
        <f>IF(A86="","",IF(COUNTIF($A$5:$A$104,A86)&gt;1,"Revisar: ID duplicado",IF(OR(B86="",D86=""),"Revisar: faltan datos básicos",IF(AND(Q86="Cerrado",OR(K86="",L86="")),"Revisar: cierre sin horario real",IF(AND(K86&lt;&gt;"",L86="",Q86="Cerrado"),"Revisar: falta fin real","Correcto")))))</f>
        <v/>
      </c>
    </row>
    <row r="87" ht="22" customHeight="1">
      <c r="A87" s="23" t="n"/>
      <c r="B87" s="39" t="n"/>
      <c r="C87" s="23" t="n"/>
      <c r="D87" s="23" t="n"/>
      <c r="E87" s="23" t="n"/>
      <c r="F87" s="25" t="n"/>
      <c r="G87" s="40" t="n"/>
      <c r="H87" s="40" t="n"/>
      <c r="I87" s="23" t="n"/>
      <c r="J87" s="41">
        <f>IF(OR(G87="",H87=""),"",MAX(0,MOD(H87-G87,1)*24-IF(I87="",0,I87/60)))</f>
        <v/>
      </c>
      <c r="K87" s="40" t="n"/>
      <c r="L87" s="40" t="n"/>
      <c r="M87" s="41">
        <f>IF(OR(K87="",L87=""),"",MAX(0,MOD(L87-K87,1)*24-IF(N87="",0,N87/60)))</f>
        <v/>
      </c>
      <c r="N87" s="28">
        <f>IF(A87="","",SUMIFS(Incidencias!$F$5:$F$104,Incidencias!$A$5:$A$104,A87,Incidencias!$C$5:$C$104,"Pausa"))</f>
        <v/>
      </c>
      <c r="O87" s="29">
        <f>IF(A87="","",COUNTIFS(Escenas!$A$5:$A$104,A87,Escenas!$E$5:$E$104,"Completada"))</f>
        <v/>
      </c>
      <c r="P87" s="30">
        <f>IF(A87="","",SUMIFS(Escenas!$H$5:$H$104,Escenas!$A$5:$A$104,A87))</f>
        <v/>
      </c>
      <c r="Q87" s="23" t="n"/>
      <c r="R87" s="31">
        <f>IF(A87="","",IF(COUNTIF($A$5:$A$104,A87)&gt;1,"Revisar: ID duplicado",IF(OR(B87="",D87=""),"Revisar: faltan datos básicos",IF(AND(Q87="Cerrado",OR(K87="",L87="")),"Revisar: cierre sin horario real",IF(AND(K87&lt;&gt;"",L87="",Q87="Cerrado"),"Revisar: falta fin real","Correcto")))))</f>
        <v/>
      </c>
    </row>
    <row r="88" ht="22" customHeight="1">
      <c r="A88" s="23" t="n"/>
      <c r="B88" s="39" t="n"/>
      <c r="C88" s="23" t="n"/>
      <c r="D88" s="23" t="n"/>
      <c r="E88" s="23" t="n"/>
      <c r="F88" s="25" t="n"/>
      <c r="G88" s="40" t="n"/>
      <c r="H88" s="40" t="n"/>
      <c r="I88" s="23" t="n"/>
      <c r="J88" s="41">
        <f>IF(OR(G88="",H88=""),"",MAX(0,MOD(H88-G88,1)*24-IF(I88="",0,I88/60)))</f>
        <v/>
      </c>
      <c r="K88" s="40" t="n"/>
      <c r="L88" s="40" t="n"/>
      <c r="M88" s="41">
        <f>IF(OR(K88="",L88=""),"",MAX(0,MOD(L88-K88,1)*24-IF(N88="",0,N88/60)))</f>
        <v/>
      </c>
      <c r="N88" s="28">
        <f>IF(A88="","",SUMIFS(Incidencias!$F$5:$F$104,Incidencias!$A$5:$A$104,A88,Incidencias!$C$5:$C$104,"Pausa"))</f>
        <v/>
      </c>
      <c r="O88" s="29">
        <f>IF(A88="","",COUNTIFS(Escenas!$A$5:$A$104,A88,Escenas!$E$5:$E$104,"Completada"))</f>
        <v/>
      </c>
      <c r="P88" s="30">
        <f>IF(A88="","",SUMIFS(Escenas!$H$5:$H$104,Escenas!$A$5:$A$104,A88))</f>
        <v/>
      </c>
      <c r="Q88" s="23" t="n"/>
      <c r="R88" s="31">
        <f>IF(A88="","",IF(COUNTIF($A$5:$A$104,A88)&gt;1,"Revisar: ID duplicado",IF(OR(B88="",D88=""),"Revisar: faltan datos básicos",IF(AND(Q88="Cerrado",OR(K88="",L88="")),"Revisar: cierre sin horario real",IF(AND(K88&lt;&gt;"",L88="",Q88="Cerrado"),"Revisar: falta fin real","Correcto")))))</f>
        <v/>
      </c>
    </row>
    <row r="89" ht="22" customHeight="1">
      <c r="A89" s="23" t="n"/>
      <c r="B89" s="39" t="n"/>
      <c r="C89" s="23" t="n"/>
      <c r="D89" s="23" t="n"/>
      <c r="E89" s="23" t="n"/>
      <c r="F89" s="25" t="n"/>
      <c r="G89" s="40" t="n"/>
      <c r="H89" s="40" t="n"/>
      <c r="I89" s="23" t="n"/>
      <c r="J89" s="41">
        <f>IF(OR(G89="",H89=""),"",MAX(0,MOD(H89-G89,1)*24-IF(I89="",0,I89/60)))</f>
        <v/>
      </c>
      <c r="K89" s="40" t="n"/>
      <c r="L89" s="40" t="n"/>
      <c r="M89" s="41">
        <f>IF(OR(K89="",L89=""),"",MAX(0,MOD(L89-K89,1)*24-IF(N89="",0,N89/60)))</f>
        <v/>
      </c>
      <c r="N89" s="28">
        <f>IF(A89="","",SUMIFS(Incidencias!$F$5:$F$104,Incidencias!$A$5:$A$104,A89,Incidencias!$C$5:$C$104,"Pausa"))</f>
        <v/>
      </c>
      <c r="O89" s="29">
        <f>IF(A89="","",COUNTIFS(Escenas!$A$5:$A$104,A89,Escenas!$E$5:$E$104,"Completada"))</f>
        <v/>
      </c>
      <c r="P89" s="30">
        <f>IF(A89="","",SUMIFS(Escenas!$H$5:$H$104,Escenas!$A$5:$A$104,A89))</f>
        <v/>
      </c>
      <c r="Q89" s="23" t="n"/>
      <c r="R89" s="31">
        <f>IF(A89="","",IF(COUNTIF($A$5:$A$104,A89)&gt;1,"Revisar: ID duplicado",IF(OR(B89="",D89=""),"Revisar: faltan datos básicos",IF(AND(Q89="Cerrado",OR(K89="",L89="")),"Revisar: cierre sin horario real",IF(AND(K89&lt;&gt;"",L89="",Q89="Cerrado"),"Revisar: falta fin real","Correcto")))))</f>
        <v/>
      </c>
    </row>
    <row r="90" ht="22" customHeight="1">
      <c r="A90" s="23" t="n"/>
      <c r="B90" s="39" t="n"/>
      <c r="C90" s="23" t="n"/>
      <c r="D90" s="23" t="n"/>
      <c r="E90" s="23" t="n"/>
      <c r="F90" s="25" t="n"/>
      <c r="G90" s="40" t="n"/>
      <c r="H90" s="40" t="n"/>
      <c r="I90" s="23" t="n"/>
      <c r="J90" s="41">
        <f>IF(OR(G90="",H90=""),"",MAX(0,MOD(H90-G90,1)*24-IF(I90="",0,I90/60)))</f>
        <v/>
      </c>
      <c r="K90" s="40" t="n"/>
      <c r="L90" s="40" t="n"/>
      <c r="M90" s="41">
        <f>IF(OR(K90="",L90=""),"",MAX(0,MOD(L90-K90,1)*24-IF(N90="",0,N90/60)))</f>
        <v/>
      </c>
      <c r="N90" s="28">
        <f>IF(A90="","",SUMIFS(Incidencias!$F$5:$F$104,Incidencias!$A$5:$A$104,A90,Incidencias!$C$5:$C$104,"Pausa"))</f>
        <v/>
      </c>
      <c r="O90" s="29">
        <f>IF(A90="","",COUNTIFS(Escenas!$A$5:$A$104,A90,Escenas!$E$5:$E$104,"Completada"))</f>
        <v/>
      </c>
      <c r="P90" s="30">
        <f>IF(A90="","",SUMIFS(Escenas!$H$5:$H$104,Escenas!$A$5:$A$104,A90))</f>
        <v/>
      </c>
      <c r="Q90" s="23" t="n"/>
      <c r="R90" s="31">
        <f>IF(A90="","",IF(COUNTIF($A$5:$A$104,A90)&gt;1,"Revisar: ID duplicado",IF(OR(B90="",D90=""),"Revisar: faltan datos básicos",IF(AND(Q90="Cerrado",OR(K90="",L90="")),"Revisar: cierre sin horario real",IF(AND(K90&lt;&gt;"",L90="",Q90="Cerrado"),"Revisar: falta fin real","Correcto")))))</f>
        <v/>
      </c>
    </row>
    <row r="91" ht="22" customHeight="1">
      <c r="A91" s="23" t="n"/>
      <c r="B91" s="39" t="n"/>
      <c r="C91" s="23" t="n"/>
      <c r="D91" s="23" t="n"/>
      <c r="E91" s="23" t="n"/>
      <c r="F91" s="25" t="n"/>
      <c r="G91" s="40" t="n"/>
      <c r="H91" s="40" t="n"/>
      <c r="I91" s="23" t="n"/>
      <c r="J91" s="41">
        <f>IF(OR(G91="",H91=""),"",MAX(0,MOD(H91-G91,1)*24-IF(I91="",0,I91/60)))</f>
        <v/>
      </c>
      <c r="K91" s="40" t="n"/>
      <c r="L91" s="40" t="n"/>
      <c r="M91" s="41">
        <f>IF(OR(K91="",L91=""),"",MAX(0,MOD(L91-K91,1)*24-IF(N91="",0,N91/60)))</f>
        <v/>
      </c>
      <c r="N91" s="28">
        <f>IF(A91="","",SUMIFS(Incidencias!$F$5:$F$104,Incidencias!$A$5:$A$104,A91,Incidencias!$C$5:$C$104,"Pausa"))</f>
        <v/>
      </c>
      <c r="O91" s="29">
        <f>IF(A91="","",COUNTIFS(Escenas!$A$5:$A$104,A91,Escenas!$E$5:$E$104,"Completada"))</f>
        <v/>
      </c>
      <c r="P91" s="30">
        <f>IF(A91="","",SUMIFS(Escenas!$H$5:$H$104,Escenas!$A$5:$A$104,A91))</f>
        <v/>
      </c>
      <c r="Q91" s="23" t="n"/>
      <c r="R91" s="31">
        <f>IF(A91="","",IF(COUNTIF($A$5:$A$104,A91)&gt;1,"Revisar: ID duplicado",IF(OR(B91="",D91=""),"Revisar: faltan datos básicos",IF(AND(Q91="Cerrado",OR(K91="",L91="")),"Revisar: cierre sin horario real",IF(AND(K91&lt;&gt;"",L91="",Q91="Cerrado"),"Revisar: falta fin real","Correcto")))))</f>
        <v/>
      </c>
    </row>
    <row r="92" ht="22" customHeight="1">
      <c r="A92" s="23" t="n"/>
      <c r="B92" s="39" t="n"/>
      <c r="C92" s="23" t="n"/>
      <c r="D92" s="23" t="n"/>
      <c r="E92" s="23" t="n"/>
      <c r="F92" s="25" t="n"/>
      <c r="G92" s="40" t="n"/>
      <c r="H92" s="40" t="n"/>
      <c r="I92" s="23" t="n"/>
      <c r="J92" s="41">
        <f>IF(OR(G92="",H92=""),"",MAX(0,MOD(H92-G92,1)*24-IF(I92="",0,I92/60)))</f>
        <v/>
      </c>
      <c r="K92" s="40" t="n"/>
      <c r="L92" s="40" t="n"/>
      <c r="M92" s="41">
        <f>IF(OR(K92="",L92=""),"",MAX(0,MOD(L92-K92,1)*24-IF(N92="",0,N92/60)))</f>
        <v/>
      </c>
      <c r="N92" s="28">
        <f>IF(A92="","",SUMIFS(Incidencias!$F$5:$F$104,Incidencias!$A$5:$A$104,A92,Incidencias!$C$5:$C$104,"Pausa"))</f>
        <v/>
      </c>
      <c r="O92" s="29">
        <f>IF(A92="","",COUNTIFS(Escenas!$A$5:$A$104,A92,Escenas!$E$5:$E$104,"Completada"))</f>
        <v/>
      </c>
      <c r="P92" s="30">
        <f>IF(A92="","",SUMIFS(Escenas!$H$5:$H$104,Escenas!$A$5:$A$104,A92))</f>
        <v/>
      </c>
      <c r="Q92" s="23" t="n"/>
      <c r="R92" s="31">
        <f>IF(A92="","",IF(COUNTIF($A$5:$A$104,A92)&gt;1,"Revisar: ID duplicado",IF(OR(B92="",D92=""),"Revisar: faltan datos básicos",IF(AND(Q92="Cerrado",OR(K92="",L92="")),"Revisar: cierre sin horario real",IF(AND(K92&lt;&gt;"",L92="",Q92="Cerrado"),"Revisar: falta fin real","Correcto")))))</f>
        <v/>
      </c>
    </row>
    <row r="93" ht="22" customHeight="1">
      <c r="A93" s="23" t="n"/>
      <c r="B93" s="39" t="n"/>
      <c r="C93" s="23" t="n"/>
      <c r="D93" s="23" t="n"/>
      <c r="E93" s="23" t="n"/>
      <c r="F93" s="25" t="n"/>
      <c r="G93" s="40" t="n"/>
      <c r="H93" s="40" t="n"/>
      <c r="I93" s="23" t="n"/>
      <c r="J93" s="41">
        <f>IF(OR(G93="",H93=""),"",MAX(0,MOD(H93-G93,1)*24-IF(I93="",0,I93/60)))</f>
        <v/>
      </c>
      <c r="K93" s="40" t="n"/>
      <c r="L93" s="40" t="n"/>
      <c r="M93" s="41">
        <f>IF(OR(K93="",L93=""),"",MAX(0,MOD(L93-K93,1)*24-IF(N93="",0,N93/60)))</f>
        <v/>
      </c>
      <c r="N93" s="28">
        <f>IF(A93="","",SUMIFS(Incidencias!$F$5:$F$104,Incidencias!$A$5:$A$104,A93,Incidencias!$C$5:$C$104,"Pausa"))</f>
        <v/>
      </c>
      <c r="O93" s="29">
        <f>IF(A93="","",COUNTIFS(Escenas!$A$5:$A$104,A93,Escenas!$E$5:$E$104,"Completada"))</f>
        <v/>
      </c>
      <c r="P93" s="30">
        <f>IF(A93="","",SUMIFS(Escenas!$H$5:$H$104,Escenas!$A$5:$A$104,A93))</f>
        <v/>
      </c>
      <c r="Q93" s="23" t="n"/>
      <c r="R93" s="31">
        <f>IF(A93="","",IF(COUNTIF($A$5:$A$104,A93)&gt;1,"Revisar: ID duplicado",IF(OR(B93="",D93=""),"Revisar: faltan datos básicos",IF(AND(Q93="Cerrado",OR(K93="",L93="")),"Revisar: cierre sin horario real",IF(AND(K93&lt;&gt;"",L93="",Q93="Cerrado"),"Revisar: falta fin real","Correcto")))))</f>
        <v/>
      </c>
    </row>
    <row r="94" ht="22" customHeight="1">
      <c r="A94" s="23" t="n"/>
      <c r="B94" s="39" t="n"/>
      <c r="C94" s="23" t="n"/>
      <c r="D94" s="23" t="n"/>
      <c r="E94" s="23" t="n"/>
      <c r="F94" s="25" t="n"/>
      <c r="G94" s="40" t="n"/>
      <c r="H94" s="40" t="n"/>
      <c r="I94" s="23" t="n"/>
      <c r="J94" s="41">
        <f>IF(OR(G94="",H94=""),"",MAX(0,MOD(H94-G94,1)*24-IF(I94="",0,I94/60)))</f>
        <v/>
      </c>
      <c r="K94" s="40" t="n"/>
      <c r="L94" s="40" t="n"/>
      <c r="M94" s="41">
        <f>IF(OR(K94="",L94=""),"",MAX(0,MOD(L94-K94,1)*24-IF(N94="",0,N94/60)))</f>
        <v/>
      </c>
      <c r="N94" s="28">
        <f>IF(A94="","",SUMIFS(Incidencias!$F$5:$F$104,Incidencias!$A$5:$A$104,A94,Incidencias!$C$5:$C$104,"Pausa"))</f>
        <v/>
      </c>
      <c r="O94" s="29">
        <f>IF(A94="","",COUNTIFS(Escenas!$A$5:$A$104,A94,Escenas!$E$5:$E$104,"Completada"))</f>
        <v/>
      </c>
      <c r="P94" s="30">
        <f>IF(A94="","",SUMIFS(Escenas!$H$5:$H$104,Escenas!$A$5:$A$104,A94))</f>
        <v/>
      </c>
      <c r="Q94" s="23" t="n"/>
      <c r="R94" s="31">
        <f>IF(A94="","",IF(COUNTIF($A$5:$A$104,A94)&gt;1,"Revisar: ID duplicado",IF(OR(B94="",D94=""),"Revisar: faltan datos básicos",IF(AND(Q94="Cerrado",OR(K94="",L94="")),"Revisar: cierre sin horario real",IF(AND(K94&lt;&gt;"",L94="",Q94="Cerrado"),"Revisar: falta fin real","Correcto")))))</f>
        <v/>
      </c>
    </row>
    <row r="95" ht="22" customHeight="1">
      <c r="A95" s="23" t="n"/>
      <c r="B95" s="39" t="n"/>
      <c r="C95" s="23" t="n"/>
      <c r="D95" s="23" t="n"/>
      <c r="E95" s="23" t="n"/>
      <c r="F95" s="25" t="n"/>
      <c r="G95" s="40" t="n"/>
      <c r="H95" s="40" t="n"/>
      <c r="I95" s="23" t="n"/>
      <c r="J95" s="41">
        <f>IF(OR(G95="",H95=""),"",MAX(0,MOD(H95-G95,1)*24-IF(I95="",0,I95/60)))</f>
        <v/>
      </c>
      <c r="K95" s="40" t="n"/>
      <c r="L95" s="40" t="n"/>
      <c r="M95" s="41">
        <f>IF(OR(K95="",L95=""),"",MAX(0,MOD(L95-K95,1)*24-IF(N95="",0,N95/60)))</f>
        <v/>
      </c>
      <c r="N95" s="28">
        <f>IF(A95="","",SUMIFS(Incidencias!$F$5:$F$104,Incidencias!$A$5:$A$104,A95,Incidencias!$C$5:$C$104,"Pausa"))</f>
        <v/>
      </c>
      <c r="O95" s="29">
        <f>IF(A95="","",COUNTIFS(Escenas!$A$5:$A$104,A95,Escenas!$E$5:$E$104,"Completada"))</f>
        <v/>
      </c>
      <c r="P95" s="30">
        <f>IF(A95="","",SUMIFS(Escenas!$H$5:$H$104,Escenas!$A$5:$A$104,A95))</f>
        <v/>
      </c>
      <c r="Q95" s="23" t="n"/>
      <c r="R95" s="31">
        <f>IF(A95="","",IF(COUNTIF($A$5:$A$104,A95)&gt;1,"Revisar: ID duplicado",IF(OR(B95="",D95=""),"Revisar: faltan datos básicos",IF(AND(Q95="Cerrado",OR(K95="",L95="")),"Revisar: cierre sin horario real",IF(AND(K95&lt;&gt;"",L95="",Q95="Cerrado"),"Revisar: falta fin real","Correcto")))))</f>
        <v/>
      </c>
    </row>
    <row r="96" ht="22" customHeight="1">
      <c r="A96" s="23" t="n"/>
      <c r="B96" s="39" t="n"/>
      <c r="C96" s="23" t="n"/>
      <c r="D96" s="23" t="n"/>
      <c r="E96" s="23" t="n"/>
      <c r="F96" s="25" t="n"/>
      <c r="G96" s="40" t="n"/>
      <c r="H96" s="40" t="n"/>
      <c r="I96" s="23" t="n"/>
      <c r="J96" s="41">
        <f>IF(OR(G96="",H96=""),"",MAX(0,MOD(H96-G96,1)*24-IF(I96="",0,I96/60)))</f>
        <v/>
      </c>
      <c r="K96" s="40" t="n"/>
      <c r="L96" s="40" t="n"/>
      <c r="M96" s="41">
        <f>IF(OR(K96="",L96=""),"",MAX(0,MOD(L96-K96,1)*24-IF(N96="",0,N96/60)))</f>
        <v/>
      </c>
      <c r="N96" s="28">
        <f>IF(A96="","",SUMIFS(Incidencias!$F$5:$F$104,Incidencias!$A$5:$A$104,A96,Incidencias!$C$5:$C$104,"Pausa"))</f>
        <v/>
      </c>
      <c r="O96" s="29">
        <f>IF(A96="","",COUNTIFS(Escenas!$A$5:$A$104,A96,Escenas!$E$5:$E$104,"Completada"))</f>
        <v/>
      </c>
      <c r="P96" s="30">
        <f>IF(A96="","",SUMIFS(Escenas!$H$5:$H$104,Escenas!$A$5:$A$104,A96))</f>
        <v/>
      </c>
      <c r="Q96" s="23" t="n"/>
      <c r="R96" s="31">
        <f>IF(A96="","",IF(COUNTIF($A$5:$A$104,A96)&gt;1,"Revisar: ID duplicado",IF(OR(B96="",D96=""),"Revisar: faltan datos básicos",IF(AND(Q96="Cerrado",OR(K96="",L96="")),"Revisar: cierre sin horario real",IF(AND(K96&lt;&gt;"",L96="",Q96="Cerrado"),"Revisar: falta fin real","Correcto")))))</f>
        <v/>
      </c>
    </row>
    <row r="97" ht="22" customHeight="1">
      <c r="A97" s="23" t="n"/>
      <c r="B97" s="39" t="n"/>
      <c r="C97" s="23" t="n"/>
      <c r="D97" s="23" t="n"/>
      <c r="E97" s="23" t="n"/>
      <c r="F97" s="25" t="n"/>
      <c r="G97" s="40" t="n"/>
      <c r="H97" s="40" t="n"/>
      <c r="I97" s="23" t="n"/>
      <c r="J97" s="41">
        <f>IF(OR(G97="",H97=""),"",MAX(0,MOD(H97-G97,1)*24-IF(I97="",0,I97/60)))</f>
        <v/>
      </c>
      <c r="K97" s="40" t="n"/>
      <c r="L97" s="40" t="n"/>
      <c r="M97" s="41">
        <f>IF(OR(K97="",L97=""),"",MAX(0,MOD(L97-K97,1)*24-IF(N97="",0,N97/60)))</f>
        <v/>
      </c>
      <c r="N97" s="28">
        <f>IF(A97="","",SUMIFS(Incidencias!$F$5:$F$104,Incidencias!$A$5:$A$104,A97,Incidencias!$C$5:$C$104,"Pausa"))</f>
        <v/>
      </c>
      <c r="O97" s="29">
        <f>IF(A97="","",COUNTIFS(Escenas!$A$5:$A$104,A97,Escenas!$E$5:$E$104,"Completada"))</f>
        <v/>
      </c>
      <c r="P97" s="30">
        <f>IF(A97="","",SUMIFS(Escenas!$H$5:$H$104,Escenas!$A$5:$A$104,A97))</f>
        <v/>
      </c>
      <c r="Q97" s="23" t="n"/>
      <c r="R97" s="31">
        <f>IF(A97="","",IF(COUNTIF($A$5:$A$104,A97)&gt;1,"Revisar: ID duplicado",IF(OR(B97="",D97=""),"Revisar: faltan datos básicos",IF(AND(Q97="Cerrado",OR(K97="",L97="")),"Revisar: cierre sin horario real",IF(AND(K97&lt;&gt;"",L97="",Q97="Cerrado"),"Revisar: falta fin real","Correcto")))))</f>
        <v/>
      </c>
    </row>
    <row r="98" ht="22" customHeight="1">
      <c r="A98" s="23" t="n"/>
      <c r="B98" s="39" t="n"/>
      <c r="C98" s="23" t="n"/>
      <c r="D98" s="23" t="n"/>
      <c r="E98" s="23" t="n"/>
      <c r="F98" s="25" t="n"/>
      <c r="G98" s="40" t="n"/>
      <c r="H98" s="40" t="n"/>
      <c r="I98" s="23" t="n"/>
      <c r="J98" s="41">
        <f>IF(OR(G98="",H98=""),"",MAX(0,MOD(H98-G98,1)*24-IF(I98="",0,I98/60)))</f>
        <v/>
      </c>
      <c r="K98" s="40" t="n"/>
      <c r="L98" s="40" t="n"/>
      <c r="M98" s="41">
        <f>IF(OR(K98="",L98=""),"",MAX(0,MOD(L98-K98,1)*24-IF(N98="",0,N98/60)))</f>
        <v/>
      </c>
      <c r="N98" s="28">
        <f>IF(A98="","",SUMIFS(Incidencias!$F$5:$F$104,Incidencias!$A$5:$A$104,A98,Incidencias!$C$5:$C$104,"Pausa"))</f>
        <v/>
      </c>
      <c r="O98" s="29">
        <f>IF(A98="","",COUNTIFS(Escenas!$A$5:$A$104,A98,Escenas!$E$5:$E$104,"Completada"))</f>
        <v/>
      </c>
      <c r="P98" s="30">
        <f>IF(A98="","",SUMIFS(Escenas!$H$5:$H$104,Escenas!$A$5:$A$104,A98))</f>
        <v/>
      </c>
      <c r="Q98" s="23" t="n"/>
      <c r="R98" s="31">
        <f>IF(A98="","",IF(COUNTIF($A$5:$A$104,A98)&gt;1,"Revisar: ID duplicado",IF(OR(B98="",D98=""),"Revisar: faltan datos básicos",IF(AND(Q98="Cerrado",OR(K98="",L98="")),"Revisar: cierre sin horario real",IF(AND(K98&lt;&gt;"",L98="",Q98="Cerrado"),"Revisar: falta fin real","Correcto")))))</f>
        <v/>
      </c>
    </row>
    <row r="99" ht="22" customHeight="1">
      <c r="A99" s="23" t="n"/>
      <c r="B99" s="39" t="n"/>
      <c r="C99" s="23" t="n"/>
      <c r="D99" s="23" t="n"/>
      <c r="E99" s="23" t="n"/>
      <c r="F99" s="25" t="n"/>
      <c r="G99" s="40" t="n"/>
      <c r="H99" s="40" t="n"/>
      <c r="I99" s="23" t="n"/>
      <c r="J99" s="41">
        <f>IF(OR(G99="",H99=""),"",MAX(0,MOD(H99-G99,1)*24-IF(I99="",0,I99/60)))</f>
        <v/>
      </c>
      <c r="K99" s="40" t="n"/>
      <c r="L99" s="40" t="n"/>
      <c r="M99" s="41">
        <f>IF(OR(K99="",L99=""),"",MAX(0,MOD(L99-K99,1)*24-IF(N99="",0,N99/60)))</f>
        <v/>
      </c>
      <c r="N99" s="28">
        <f>IF(A99="","",SUMIFS(Incidencias!$F$5:$F$104,Incidencias!$A$5:$A$104,A99,Incidencias!$C$5:$C$104,"Pausa"))</f>
        <v/>
      </c>
      <c r="O99" s="29">
        <f>IF(A99="","",COUNTIFS(Escenas!$A$5:$A$104,A99,Escenas!$E$5:$E$104,"Completada"))</f>
        <v/>
      </c>
      <c r="P99" s="30">
        <f>IF(A99="","",SUMIFS(Escenas!$H$5:$H$104,Escenas!$A$5:$A$104,A99))</f>
        <v/>
      </c>
      <c r="Q99" s="23" t="n"/>
      <c r="R99" s="31">
        <f>IF(A99="","",IF(COUNTIF($A$5:$A$104,A99)&gt;1,"Revisar: ID duplicado",IF(OR(B99="",D99=""),"Revisar: faltan datos básicos",IF(AND(Q99="Cerrado",OR(K99="",L99="")),"Revisar: cierre sin horario real",IF(AND(K99&lt;&gt;"",L99="",Q99="Cerrado"),"Revisar: falta fin real","Correcto")))))</f>
        <v/>
      </c>
    </row>
    <row r="100" ht="22" customHeight="1">
      <c r="A100" s="23" t="n"/>
      <c r="B100" s="39" t="n"/>
      <c r="C100" s="23" t="n"/>
      <c r="D100" s="23" t="n"/>
      <c r="E100" s="23" t="n"/>
      <c r="F100" s="25" t="n"/>
      <c r="G100" s="40" t="n"/>
      <c r="H100" s="40" t="n"/>
      <c r="I100" s="23" t="n"/>
      <c r="J100" s="41">
        <f>IF(OR(G100="",H100=""),"",MAX(0,MOD(H100-G100,1)*24-IF(I100="",0,I100/60)))</f>
        <v/>
      </c>
      <c r="K100" s="40" t="n"/>
      <c r="L100" s="40" t="n"/>
      <c r="M100" s="41">
        <f>IF(OR(K100="",L100=""),"",MAX(0,MOD(L100-K100,1)*24-IF(N100="",0,N100/60)))</f>
        <v/>
      </c>
      <c r="N100" s="28">
        <f>IF(A100="","",SUMIFS(Incidencias!$F$5:$F$104,Incidencias!$A$5:$A$104,A100,Incidencias!$C$5:$C$104,"Pausa"))</f>
        <v/>
      </c>
      <c r="O100" s="29">
        <f>IF(A100="","",COUNTIFS(Escenas!$A$5:$A$104,A100,Escenas!$E$5:$E$104,"Completada"))</f>
        <v/>
      </c>
      <c r="P100" s="30">
        <f>IF(A100="","",SUMIFS(Escenas!$H$5:$H$104,Escenas!$A$5:$A$104,A100))</f>
        <v/>
      </c>
      <c r="Q100" s="23" t="n"/>
      <c r="R100" s="31">
        <f>IF(A100="","",IF(COUNTIF($A$5:$A$104,A100)&gt;1,"Revisar: ID duplicado",IF(OR(B100="",D100=""),"Revisar: faltan datos básicos",IF(AND(Q100="Cerrado",OR(K100="",L100="")),"Revisar: cierre sin horario real",IF(AND(K100&lt;&gt;"",L100="",Q100="Cerrado"),"Revisar: falta fin real","Correcto")))))</f>
        <v/>
      </c>
    </row>
    <row r="101" ht="22" customHeight="1">
      <c r="A101" s="23" t="n"/>
      <c r="B101" s="39" t="n"/>
      <c r="C101" s="23" t="n"/>
      <c r="D101" s="23" t="n"/>
      <c r="E101" s="23" t="n"/>
      <c r="F101" s="25" t="n"/>
      <c r="G101" s="40" t="n"/>
      <c r="H101" s="40" t="n"/>
      <c r="I101" s="23" t="n"/>
      <c r="J101" s="41">
        <f>IF(OR(G101="",H101=""),"",MAX(0,MOD(H101-G101,1)*24-IF(I101="",0,I101/60)))</f>
        <v/>
      </c>
      <c r="K101" s="40" t="n"/>
      <c r="L101" s="40" t="n"/>
      <c r="M101" s="41">
        <f>IF(OR(K101="",L101=""),"",MAX(0,MOD(L101-K101,1)*24-IF(N101="",0,N101/60)))</f>
        <v/>
      </c>
      <c r="N101" s="28">
        <f>IF(A101="","",SUMIFS(Incidencias!$F$5:$F$104,Incidencias!$A$5:$A$104,A101,Incidencias!$C$5:$C$104,"Pausa"))</f>
        <v/>
      </c>
      <c r="O101" s="29">
        <f>IF(A101="","",COUNTIFS(Escenas!$A$5:$A$104,A101,Escenas!$E$5:$E$104,"Completada"))</f>
        <v/>
      </c>
      <c r="P101" s="30">
        <f>IF(A101="","",SUMIFS(Escenas!$H$5:$H$104,Escenas!$A$5:$A$104,A101))</f>
        <v/>
      </c>
      <c r="Q101" s="23" t="n"/>
      <c r="R101" s="31">
        <f>IF(A101="","",IF(COUNTIF($A$5:$A$104,A101)&gt;1,"Revisar: ID duplicado",IF(OR(B101="",D101=""),"Revisar: faltan datos básicos",IF(AND(Q101="Cerrado",OR(K101="",L101="")),"Revisar: cierre sin horario real",IF(AND(K101&lt;&gt;"",L101="",Q101="Cerrado"),"Revisar: falta fin real","Correcto")))))</f>
        <v/>
      </c>
    </row>
    <row r="102" ht="22" customHeight="1">
      <c r="A102" s="23" t="n"/>
      <c r="B102" s="39" t="n"/>
      <c r="C102" s="23" t="n"/>
      <c r="D102" s="23" t="n"/>
      <c r="E102" s="23" t="n"/>
      <c r="F102" s="25" t="n"/>
      <c r="G102" s="40" t="n"/>
      <c r="H102" s="40" t="n"/>
      <c r="I102" s="23" t="n"/>
      <c r="J102" s="41">
        <f>IF(OR(G102="",H102=""),"",MAX(0,MOD(H102-G102,1)*24-IF(I102="",0,I102/60)))</f>
        <v/>
      </c>
      <c r="K102" s="40" t="n"/>
      <c r="L102" s="40" t="n"/>
      <c r="M102" s="41">
        <f>IF(OR(K102="",L102=""),"",MAX(0,MOD(L102-K102,1)*24-IF(N102="",0,N102/60)))</f>
        <v/>
      </c>
      <c r="N102" s="28">
        <f>IF(A102="","",SUMIFS(Incidencias!$F$5:$F$104,Incidencias!$A$5:$A$104,A102,Incidencias!$C$5:$C$104,"Pausa"))</f>
        <v/>
      </c>
      <c r="O102" s="29">
        <f>IF(A102="","",COUNTIFS(Escenas!$A$5:$A$104,A102,Escenas!$E$5:$E$104,"Completada"))</f>
        <v/>
      </c>
      <c r="P102" s="30">
        <f>IF(A102="","",SUMIFS(Escenas!$H$5:$H$104,Escenas!$A$5:$A$104,A102))</f>
        <v/>
      </c>
      <c r="Q102" s="23" t="n"/>
      <c r="R102" s="31">
        <f>IF(A102="","",IF(COUNTIF($A$5:$A$104,A102)&gt;1,"Revisar: ID duplicado",IF(OR(B102="",D102=""),"Revisar: faltan datos básicos",IF(AND(Q102="Cerrado",OR(K102="",L102="")),"Revisar: cierre sin horario real",IF(AND(K102&lt;&gt;"",L102="",Q102="Cerrado"),"Revisar: falta fin real","Correcto")))))</f>
        <v/>
      </c>
    </row>
    <row r="103" ht="22" customHeight="1">
      <c r="A103" s="23" t="n"/>
      <c r="B103" s="39" t="n"/>
      <c r="C103" s="23" t="n"/>
      <c r="D103" s="23" t="n"/>
      <c r="E103" s="23" t="n"/>
      <c r="F103" s="25" t="n"/>
      <c r="G103" s="40" t="n"/>
      <c r="H103" s="40" t="n"/>
      <c r="I103" s="23" t="n"/>
      <c r="J103" s="41">
        <f>IF(OR(G103="",H103=""),"",MAX(0,MOD(H103-G103,1)*24-IF(I103="",0,I103/60)))</f>
        <v/>
      </c>
      <c r="K103" s="40" t="n"/>
      <c r="L103" s="40" t="n"/>
      <c r="M103" s="41">
        <f>IF(OR(K103="",L103=""),"",MAX(0,MOD(L103-K103,1)*24-IF(N103="",0,N103/60)))</f>
        <v/>
      </c>
      <c r="N103" s="28">
        <f>IF(A103="","",SUMIFS(Incidencias!$F$5:$F$104,Incidencias!$A$5:$A$104,A103,Incidencias!$C$5:$C$104,"Pausa"))</f>
        <v/>
      </c>
      <c r="O103" s="29">
        <f>IF(A103="","",COUNTIFS(Escenas!$A$5:$A$104,A103,Escenas!$E$5:$E$104,"Completada"))</f>
        <v/>
      </c>
      <c r="P103" s="30">
        <f>IF(A103="","",SUMIFS(Escenas!$H$5:$H$104,Escenas!$A$5:$A$104,A103))</f>
        <v/>
      </c>
      <c r="Q103" s="23" t="n"/>
      <c r="R103" s="31">
        <f>IF(A103="","",IF(COUNTIF($A$5:$A$104,A103)&gt;1,"Revisar: ID duplicado",IF(OR(B103="",D103=""),"Revisar: faltan datos básicos",IF(AND(Q103="Cerrado",OR(K103="",L103="")),"Revisar: cierre sin horario real",IF(AND(K103&lt;&gt;"",L103="",Q103="Cerrado"),"Revisar: falta fin real","Correcto")))))</f>
        <v/>
      </c>
    </row>
    <row r="104" ht="22" customHeight="1">
      <c r="A104" s="23" t="n"/>
      <c r="B104" s="39" t="n"/>
      <c r="C104" s="23" t="n"/>
      <c r="D104" s="23" t="n"/>
      <c r="E104" s="23" t="n"/>
      <c r="F104" s="25" t="n"/>
      <c r="G104" s="40" t="n"/>
      <c r="H104" s="40" t="n"/>
      <c r="I104" s="23" t="n"/>
      <c r="J104" s="41">
        <f>IF(OR(G104="",H104=""),"",MAX(0,MOD(H104-G104,1)*24-IF(I104="",0,I104/60)))</f>
        <v/>
      </c>
      <c r="K104" s="40" t="n"/>
      <c r="L104" s="40" t="n"/>
      <c r="M104" s="41">
        <f>IF(OR(K104="",L104=""),"",MAX(0,MOD(L104-K104,1)*24-IF(N104="",0,N104/60)))</f>
        <v/>
      </c>
      <c r="N104" s="28">
        <f>IF(A104="","",SUMIFS(Incidencias!$F$5:$F$104,Incidencias!$A$5:$A$104,A104,Incidencias!$C$5:$C$104,"Pausa"))</f>
        <v/>
      </c>
      <c r="O104" s="29">
        <f>IF(A104="","",COUNTIFS(Escenas!$A$5:$A$104,A104,Escenas!$E$5:$E$104,"Completada"))</f>
        <v/>
      </c>
      <c r="P104" s="30">
        <f>IF(A104="","",SUMIFS(Escenas!$H$5:$H$104,Escenas!$A$5:$A$104,A104))</f>
        <v/>
      </c>
      <c r="Q104" s="23" t="n"/>
      <c r="R104" s="31">
        <f>IF(A104="","",IF(COUNTIF($A$5:$A$104,A104)&gt;1,"Revisar: ID duplicado",IF(OR(B104="",D104=""),"Revisar: faltan datos básicos",IF(AND(Q104="Cerrado",OR(K104="",L104="")),"Revisar: cierre sin horario real",IF(AND(K104&lt;&gt;"",L104="",Q104="Cerrado"),"Revisar: falta fin real","Correcto")))))</f>
        <v/>
      </c>
    </row>
  </sheetData>
  <autoFilter ref="A4:R4"/>
  <mergeCells count="1">
    <mergeCell ref="A1:R1"/>
  </mergeCells>
  <conditionalFormatting sqref="R5:R104">
    <cfRule type="expression" priority="1" dxfId="0">
      <formula>ISNUMBER(SEARCH("Correcto",R5))</formula>
    </cfRule>
    <cfRule type="expression" priority="2" dxfId="1">
      <formula>ISNUMBER(SEARCH("Revisar",R5))</formula>
    </cfRule>
  </conditionalFormatting>
  <conditionalFormatting sqref="Q5:Q104">
    <cfRule type="expression" priority="3" dxfId="3">
      <formula>Q5="Cerrado"</formula>
    </cfRule>
    <cfRule type="expression" priority="4" dxfId="4">
      <formula>Q5="Pendiente de revisión"</formula>
    </cfRule>
    <cfRule type="expression" priority="5" dxfId="5">
      <formula>Q5="Borrador"</formula>
    </cfRule>
  </conditionalFormatting>
  <conditionalFormatting sqref="A5:A104">
    <cfRule type="expression" priority="6" dxfId="6">
      <formula>AND(A5&lt;&gt;"",COUNTIF($A$5:$A$104,A5)&gt;1)</formula>
    </cfRule>
  </conditionalFormatting>
  <conditionalFormatting sqref="M5:M104">
    <cfRule type="expression" priority="7" dxfId="4">
      <formula>AND($M5&lt;&gt;"",$J5&lt;&gt;"",$M5&gt;$J5+1)</formula>
    </cfRule>
  </conditionalFormatting>
  <dataValidations count="6">
    <dataValidation sqref="A5:A104" showDropDown="0" showInputMessage="0" showErrorMessage="1" allowBlank="0" error="El ID debe tener entre 3 y 20 caracteres." type="textLength" operator="between">
      <formula1>3</formula1>
      <formula2>20</formula2>
    </dataValidation>
    <dataValidation sqref="B5:B104" showDropDown="0" showInputMessage="0" showErrorMessage="0" allowBlank="0" type="date" operator="between">
      <formula1>DATE(2020,1,1)</formula1>
      <formula2>DATE(2035,12,31)</formula2>
    </dataValidation>
    <dataValidation sqref="E5:E104" showDropDown="0" showInputMessage="0" showErrorMessage="1" allowBlank="0" errorTitle="Valor no válido" error="Selecciona uno de los valores permitidos." type="list" errorStyle="stop">
      <formula1>"Principal,Segunda unidad,Equipo reducido,Otra"</formula1>
    </dataValidation>
    <dataValidation sqref="G5:H104 K5:L104" showDropDown="0" showInputMessage="0" showErrorMessage="0" allowBlank="0" type="time" operator="between">
      <formula1>0</formula1>
      <formula2>TIME(23,59,59)</formula2>
    </dataValidation>
    <dataValidation sqref="I5:I104" showDropDown="0" showInputMessage="0" showErrorMessage="0" allowBlank="0" type="whole" operator="between">
      <formula1>0</formula1>
      <formula2>600</formula2>
    </dataValidation>
    <dataValidation sqref="Q5:Q104" showDropDown="0" showInputMessage="0" showErrorMessage="1" allowBlank="0" errorTitle="Valor no válido" error="Selecciona uno de los valores permitidos." type="list" errorStyle="stop">
      <formula1>"Borrador,Pendiente de revisión,Cerrado"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32" customWidth="1" min="3" max="3"/>
    <col width="28" customWidth="1" min="4" max="4"/>
    <col width="16" customWidth="1" min="5" max="5"/>
    <col width="13" customWidth="1" min="6" max="6"/>
    <col width="18" customWidth="1" min="7" max="7"/>
    <col width="18" customWidth="1" min="8" max="8"/>
    <col width="15" customWidth="1" min="9" max="9"/>
    <col width="13" customWidth="1" min="10" max="10"/>
    <col width="14" customWidth="1" min="11" max="11"/>
    <col width="13" customWidth="1" min="12" max="12"/>
    <col width="38" customWidth="1" min="13" max="13"/>
    <col width="38" customWidth="1" min="14" max="14"/>
  </cols>
  <sheetData>
    <row r="1" ht="28" customHeight="1">
      <c r="A1" s="1" t="inlineStr">
        <is>
          <t>ESCENAS RODADAS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 ht="28" customHeight="1">
      <c r="A2" s="21" t="inlineStr">
        <is>
          <t>Registra una fila por escena o bloque de escena trabajado durante la jornada.</t>
        </is>
      </c>
    </row>
    <row r="3"/>
    <row r="4" ht="30" customHeight="1">
      <c r="A4" s="22" t="inlineStr">
        <is>
          <t>ID jornada</t>
        </is>
      </c>
      <c r="B4" s="22" t="inlineStr">
        <is>
          <t>ID escena</t>
        </is>
      </c>
      <c r="C4" s="22" t="inlineStr">
        <is>
          <t>Descripción breve</t>
        </is>
      </c>
      <c r="D4" s="22" t="inlineStr">
        <is>
          <t>Localización</t>
        </is>
      </c>
      <c r="E4" s="22" t="inlineStr">
        <is>
          <t>Estado</t>
        </is>
      </c>
      <c r="F4" s="22" t="inlineStr">
        <is>
          <t>Planificada</t>
        </is>
      </c>
      <c r="G4" s="22" t="inlineStr">
        <is>
          <t>Páginas previstas</t>
        </is>
      </c>
      <c r="H4" s="22" t="inlineStr">
        <is>
          <t>Páginas rodadas</t>
        </is>
      </c>
      <c r="I4" s="22" t="inlineStr">
        <is>
          <t>Hora de inicio</t>
        </is>
      </c>
      <c r="J4" s="22" t="inlineStr">
        <is>
          <t>Hora de fin</t>
        </is>
      </c>
      <c r="K4" s="22" t="inlineStr">
        <is>
          <t>Duración</t>
        </is>
      </c>
      <c r="L4" s="22" t="inlineStr">
        <is>
          <t>Tomas útiles</t>
        </is>
      </c>
      <c r="M4" s="22" t="inlineStr">
        <is>
          <t>Observaciones</t>
        </is>
      </c>
      <c r="N4" s="22" t="inlineStr">
        <is>
          <t>Revisión</t>
        </is>
      </c>
    </row>
    <row r="5" ht="22" customHeight="1">
      <c r="A5" s="23" t="inlineStr">
        <is>
          <t>JOR-001</t>
        </is>
      </c>
      <c r="B5" s="23" t="inlineStr">
        <is>
          <t>ESC-12A</t>
        </is>
      </c>
      <c r="C5" s="25" t="inlineStr">
        <is>
          <t>Encuentro junto a la puerta</t>
        </is>
      </c>
      <c r="D5" s="25" t="inlineStr">
        <is>
          <t>Almacén ficticio Norte</t>
        </is>
      </c>
      <c r="E5" s="23" t="inlineStr">
        <is>
          <t>Completada</t>
        </is>
      </c>
      <c r="F5" s="23" t="inlineStr">
        <is>
          <t>Sí</t>
        </is>
      </c>
      <c r="G5" s="32" t="n">
        <v>1.5</v>
      </c>
      <c r="H5" s="32" t="n">
        <v>1.5</v>
      </c>
      <c r="I5" s="40" t="n">
        <v>0.3472222222222222</v>
      </c>
      <c r="J5" s="40" t="n">
        <v>0.4201388888888889</v>
      </c>
      <c r="K5" s="41">
        <f>IF(A5="","",IF(OR(I5="",J5=""),"",MOD(J5-I5,1)*24))</f>
        <v/>
      </c>
      <c r="L5" s="23" t="n">
        <v>4</v>
      </c>
      <c r="M5" s="25" t="inlineStr">
        <is>
          <t>Sin observaciones</t>
        </is>
      </c>
      <c r="N5" s="31">
        <f>IF(A5="","",IF(COUNTIF(Jornadas!$A$5:$A$104,A5)=0,"Revisar: jornada inexistente",IF(B5="","Revisar: falta ID de escena",IF(E5="","Revisar: falta estado",IF(AND(E5="Completada",H5=""),"Revisar: faltan páginas rodadas",IF(AND(G5&lt;&gt;"",H5&lt;&gt;"",H5&gt;G5,F5="Sí"),"Revisar: páginas rodadas superiores a previstas","Correcto"))))))</f>
        <v/>
      </c>
    </row>
    <row r="6" ht="22" customHeight="1">
      <c r="A6" s="23" t="inlineStr">
        <is>
          <t>JOR-001</t>
        </is>
      </c>
      <c r="B6" s="23" t="inlineStr">
        <is>
          <t>ESC-14</t>
        </is>
      </c>
      <c r="C6" s="25" t="inlineStr">
        <is>
          <t>Discusión en el pasillo</t>
        </is>
      </c>
      <c r="D6" s="25" t="inlineStr">
        <is>
          <t>Almacén ficticio Norte</t>
        </is>
      </c>
      <c r="E6" s="23" t="inlineStr">
        <is>
          <t>Parcial</t>
        </is>
      </c>
      <c r="F6" s="23" t="inlineStr">
        <is>
          <t>Sí</t>
        </is>
      </c>
      <c r="G6" s="32" t="n">
        <v>2</v>
      </c>
      <c r="H6" s="32" t="n">
        <v>1.25</v>
      </c>
      <c r="I6" s="40" t="n">
        <v>0.4409722222222222</v>
      </c>
      <c r="J6" s="40" t="n">
        <v>0.5486111111111112</v>
      </c>
      <c r="K6" s="41">
        <f>IF(A6="","",IF(OR(I6="",J6=""),"",MOD(J6-I6,1)*24))</f>
        <v/>
      </c>
      <c r="L6" s="23" t="n">
        <v>3</v>
      </c>
      <c r="M6" s="25" t="inlineStr">
        <is>
          <t>Falta el plano de recurso</t>
        </is>
      </c>
      <c r="N6" s="31">
        <f>IF(A6="","",IF(COUNTIF(Jornadas!$A$5:$A$104,A6)=0,"Revisar: jornada inexistente",IF(B6="","Revisar: falta ID de escena",IF(E6="","Revisar: falta estado",IF(AND(E6="Completada",H6=""),"Revisar: faltan páginas rodadas",IF(AND(G6&lt;&gt;"",H6&lt;&gt;"",H6&gt;G6,F6="Sí"),"Revisar: páginas rodadas superiores a previstas","Correcto"))))))</f>
        <v/>
      </c>
    </row>
    <row r="7" ht="22" customHeight="1">
      <c r="A7" s="23" t="inlineStr">
        <is>
          <t>JOR-001</t>
        </is>
      </c>
      <c r="B7" s="23" t="inlineStr">
        <is>
          <t>ESC-15B</t>
        </is>
      </c>
      <c r="C7" s="25" t="inlineStr">
        <is>
          <t>Salida del personaje</t>
        </is>
      </c>
      <c r="D7" s="25" t="inlineStr">
        <is>
          <t>Patio ficticio del almacén</t>
        </is>
      </c>
      <c r="E7" s="23" t="inlineStr">
        <is>
          <t>Completada</t>
        </is>
      </c>
      <c r="F7" s="23" t="inlineStr">
        <is>
          <t>Sí</t>
        </is>
      </c>
      <c r="G7" s="32" t="n">
        <v>0.75</v>
      </c>
      <c r="H7" s="32" t="n">
        <v>0.75</v>
      </c>
      <c r="I7" s="40" t="n">
        <v>0.6736111111111112</v>
      </c>
      <c r="J7" s="40" t="n">
        <v>0.7652777777777777</v>
      </c>
      <c r="K7" s="41">
        <f>IF(A7="","",IF(OR(I7="",J7=""),"",MOD(J7-I7,1)*24))</f>
        <v/>
      </c>
      <c r="L7" s="23" t="n">
        <v>5</v>
      </c>
      <c r="M7" s="25" t="inlineStr">
        <is>
          <t>Se añadió una toma de seguridad</t>
        </is>
      </c>
      <c r="N7" s="31">
        <f>IF(A7="","",IF(COUNTIF(Jornadas!$A$5:$A$104,A7)=0,"Revisar: jornada inexistente",IF(B7="","Revisar: falta ID de escena",IF(E7="","Revisar: falta estado",IF(AND(E7="Completada",H7=""),"Revisar: faltan páginas rodadas",IF(AND(G7&lt;&gt;"",H7&lt;&gt;"",H7&gt;G7,F7="Sí"),"Revisar: páginas rodadas superiores a previstas","Correcto"))))))</f>
        <v/>
      </c>
    </row>
    <row r="8" ht="22" customHeight="1">
      <c r="A8" s="23" t="inlineStr">
        <is>
          <t>JOR-002</t>
        </is>
      </c>
      <c r="B8" s="23" t="inlineStr">
        <is>
          <t>ESC-18</t>
        </is>
      </c>
      <c r="C8" s="25" t="inlineStr">
        <is>
          <t>Cruce de la plaza</t>
        </is>
      </c>
      <c r="D8" s="25" t="inlineStr">
        <is>
          <t>Plaza ficticia del Olmo</t>
        </is>
      </c>
      <c r="E8" s="23" t="inlineStr">
        <is>
          <t>No rodada</t>
        </is>
      </c>
      <c r="F8" s="23" t="inlineStr">
        <is>
          <t>Sí</t>
        </is>
      </c>
      <c r="G8" s="32" t="n">
        <v>1.25</v>
      </c>
      <c r="H8" s="32" t="n">
        <v>0</v>
      </c>
      <c r="I8" s="40" t="n"/>
      <c r="J8" s="40" t="n"/>
      <c r="K8" s="41">
        <f>IF(A8="","",IF(OR(I8="",J8=""),"",MOD(J8-I8,1)*24))</f>
        <v/>
      </c>
      <c r="L8" s="23" t="n">
        <v>0</v>
      </c>
      <c r="M8" s="25" t="inlineStr">
        <is>
          <t>Aplazada por lluvia ficticia</t>
        </is>
      </c>
      <c r="N8" s="31">
        <f>IF(A8="","",IF(COUNTIF(Jornadas!$A$5:$A$104,A8)=0,"Revisar: jornada inexistente",IF(B8="","Revisar: falta ID de escena",IF(E8="","Revisar: falta estado",IF(AND(E8="Completada",H8=""),"Revisar: faltan páginas rodadas",IF(AND(G8&lt;&gt;"",H8&lt;&gt;"",H8&gt;G8,F8="Sí"),"Revisar: páginas rodadas superiores a previstas","Correcto"))))))</f>
        <v/>
      </c>
    </row>
    <row r="9" ht="22" customHeight="1">
      <c r="A9" s="23" t="n"/>
      <c r="B9" s="23" t="n"/>
      <c r="C9" s="25" t="n"/>
      <c r="D9" s="25" t="n"/>
      <c r="E9" s="23" t="n"/>
      <c r="F9" s="23" t="n"/>
      <c r="G9" s="32" t="n"/>
      <c r="H9" s="32" t="n"/>
      <c r="I9" s="40" t="n"/>
      <c r="J9" s="40" t="n"/>
      <c r="K9" s="41">
        <f>IF(A9="","",IF(OR(I9="",J9=""),"",MOD(J9-I9,1)*24))</f>
        <v/>
      </c>
      <c r="L9" s="23" t="n"/>
      <c r="M9" s="25" t="n"/>
      <c r="N9" s="31">
        <f>IF(A9="","",IF(COUNTIF(Jornadas!$A$5:$A$104,A9)=0,"Revisar: jornada inexistente",IF(B9="","Revisar: falta ID de escena",IF(E9="","Revisar: falta estado",IF(AND(E9="Completada",H9=""),"Revisar: faltan páginas rodadas",IF(AND(G9&lt;&gt;"",H9&lt;&gt;"",H9&gt;G9,F9="Sí"),"Revisar: páginas rodadas superiores a previstas","Correcto"))))))</f>
        <v/>
      </c>
    </row>
    <row r="10" ht="22" customHeight="1">
      <c r="A10" s="23" t="n"/>
      <c r="B10" s="23" t="n"/>
      <c r="C10" s="25" t="n"/>
      <c r="D10" s="25" t="n"/>
      <c r="E10" s="23" t="n"/>
      <c r="F10" s="23" t="n"/>
      <c r="G10" s="32" t="n"/>
      <c r="H10" s="32" t="n"/>
      <c r="I10" s="40" t="n"/>
      <c r="J10" s="40" t="n"/>
      <c r="K10" s="41">
        <f>IF(A10="","",IF(OR(I10="",J10=""),"",MOD(J10-I10,1)*24))</f>
        <v/>
      </c>
      <c r="L10" s="23" t="n"/>
      <c r="M10" s="25" t="n"/>
      <c r="N10" s="31">
        <f>IF(A10="","",IF(COUNTIF(Jornadas!$A$5:$A$104,A10)=0,"Revisar: jornada inexistente",IF(B10="","Revisar: falta ID de escena",IF(E10="","Revisar: falta estado",IF(AND(E10="Completada",H10=""),"Revisar: faltan páginas rodadas",IF(AND(G10&lt;&gt;"",H10&lt;&gt;"",H10&gt;G10,F10="Sí"),"Revisar: páginas rodadas superiores a previstas","Correcto"))))))</f>
        <v/>
      </c>
    </row>
    <row r="11" ht="22" customHeight="1">
      <c r="A11" s="23" t="n"/>
      <c r="B11" s="23" t="n"/>
      <c r="C11" s="25" t="n"/>
      <c r="D11" s="25" t="n"/>
      <c r="E11" s="23" t="n"/>
      <c r="F11" s="23" t="n"/>
      <c r="G11" s="32" t="n"/>
      <c r="H11" s="32" t="n"/>
      <c r="I11" s="40" t="n"/>
      <c r="J11" s="40" t="n"/>
      <c r="K11" s="41">
        <f>IF(A11="","",IF(OR(I11="",J11=""),"",MOD(J11-I11,1)*24))</f>
        <v/>
      </c>
      <c r="L11" s="23" t="n"/>
      <c r="M11" s="25" t="n"/>
      <c r="N11" s="31">
        <f>IF(A11="","",IF(COUNTIF(Jornadas!$A$5:$A$104,A11)=0,"Revisar: jornada inexistente",IF(B11="","Revisar: falta ID de escena",IF(E11="","Revisar: falta estado",IF(AND(E11="Completada",H11=""),"Revisar: faltan páginas rodadas",IF(AND(G11&lt;&gt;"",H11&lt;&gt;"",H11&gt;G11,F11="Sí"),"Revisar: páginas rodadas superiores a previstas","Correcto"))))))</f>
        <v/>
      </c>
    </row>
    <row r="12" ht="22" customHeight="1">
      <c r="A12" s="23" t="n"/>
      <c r="B12" s="23" t="n"/>
      <c r="C12" s="25" t="n"/>
      <c r="D12" s="25" t="n"/>
      <c r="E12" s="23" t="n"/>
      <c r="F12" s="23" t="n"/>
      <c r="G12" s="32" t="n"/>
      <c r="H12" s="32" t="n"/>
      <c r="I12" s="40" t="n"/>
      <c r="J12" s="40" t="n"/>
      <c r="K12" s="41">
        <f>IF(A12="","",IF(OR(I12="",J12=""),"",MOD(J12-I12,1)*24))</f>
        <v/>
      </c>
      <c r="L12" s="23" t="n"/>
      <c r="M12" s="25" t="n"/>
      <c r="N12" s="31">
        <f>IF(A12="","",IF(COUNTIF(Jornadas!$A$5:$A$104,A12)=0,"Revisar: jornada inexistente",IF(B12="","Revisar: falta ID de escena",IF(E12="","Revisar: falta estado",IF(AND(E12="Completada",H12=""),"Revisar: faltan páginas rodadas",IF(AND(G12&lt;&gt;"",H12&lt;&gt;"",H12&gt;G12,F12="Sí"),"Revisar: páginas rodadas superiores a previstas","Correcto"))))))</f>
        <v/>
      </c>
    </row>
    <row r="13" ht="22" customHeight="1">
      <c r="A13" s="23" t="n"/>
      <c r="B13" s="23" t="n"/>
      <c r="C13" s="25" t="n"/>
      <c r="D13" s="25" t="n"/>
      <c r="E13" s="23" t="n"/>
      <c r="F13" s="23" t="n"/>
      <c r="G13" s="32" t="n"/>
      <c r="H13" s="32" t="n"/>
      <c r="I13" s="40" t="n"/>
      <c r="J13" s="40" t="n"/>
      <c r="K13" s="41">
        <f>IF(A13="","",IF(OR(I13="",J13=""),"",MOD(J13-I13,1)*24))</f>
        <v/>
      </c>
      <c r="L13" s="23" t="n"/>
      <c r="M13" s="25" t="n"/>
      <c r="N13" s="31">
        <f>IF(A13="","",IF(COUNTIF(Jornadas!$A$5:$A$104,A13)=0,"Revisar: jornada inexistente",IF(B13="","Revisar: falta ID de escena",IF(E13="","Revisar: falta estado",IF(AND(E13="Completada",H13=""),"Revisar: faltan páginas rodadas",IF(AND(G13&lt;&gt;"",H13&lt;&gt;"",H13&gt;G13,F13="Sí"),"Revisar: páginas rodadas superiores a previstas","Correcto"))))))</f>
        <v/>
      </c>
    </row>
    <row r="14" ht="22" customHeight="1">
      <c r="A14" s="23" t="n"/>
      <c r="B14" s="23" t="n"/>
      <c r="C14" s="25" t="n"/>
      <c r="D14" s="25" t="n"/>
      <c r="E14" s="23" t="n"/>
      <c r="F14" s="23" t="n"/>
      <c r="G14" s="32" t="n"/>
      <c r="H14" s="32" t="n"/>
      <c r="I14" s="40" t="n"/>
      <c r="J14" s="40" t="n"/>
      <c r="K14" s="41">
        <f>IF(A14="","",IF(OR(I14="",J14=""),"",MOD(J14-I14,1)*24))</f>
        <v/>
      </c>
      <c r="L14" s="23" t="n"/>
      <c r="M14" s="25" t="n"/>
      <c r="N14" s="31">
        <f>IF(A14="","",IF(COUNTIF(Jornadas!$A$5:$A$104,A14)=0,"Revisar: jornada inexistente",IF(B14="","Revisar: falta ID de escena",IF(E14="","Revisar: falta estado",IF(AND(E14="Completada",H14=""),"Revisar: faltan páginas rodadas",IF(AND(G14&lt;&gt;"",H14&lt;&gt;"",H14&gt;G14,F14="Sí"),"Revisar: páginas rodadas superiores a previstas","Correcto"))))))</f>
        <v/>
      </c>
    </row>
    <row r="15" ht="22" customHeight="1">
      <c r="A15" s="23" t="n"/>
      <c r="B15" s="23" t="n"/>
      <c r="C15" s="25" t="n"/>
      <c r="D15" s="25" t="n"/>
      <c r="E15" s="23" t="n"/>
      <c r="F15" s="23" t="n"/>
      <c r="G15" s="32" t="n"/>
      <c r="H15" s="32" t="n"/>
      <c r="I15" s="40" t="n"/>
      <c r="J15" s="40" t="n"/>
      <c r="K15" s="41">
        <f>IF(A15="","",IF(OR(I15="",J15=""),"",MOD(J15-I15,1)*24))</f>
        <v/>
      </c>
      <c r="L15" s="23" t="n"/>
      <c r="M15" s="25" t="n"/>
      <c r="N15" s="31">
        <f>IF(A15="","",IF(COUNTIF(Jornadas!$A$5:$A$104,A15)=0,"Revisar: jornada inexistente",IF(B15="","Revisar: falta ID de escena",IF(E15="","Revisar: falta estado",IF(AND(E15="Completada",H15=""),"Revisar: faltan páginas rodadas",IF(AND(G15&lt;&gt;"",H15&lt;&gt;"",H15&gt;G15,F15="Sí"),"Revisar: páginas rodadas superiores a previstas","Correcto"))))))</f>
        <v/>
      </c>
    </row>
    <row r="16" ht="22" customHeight="1">
      <c r="A16" s="23" t="n"/>
      <c r="B16" s="23" t="n"/>
      <c r="C16" s="25" t="n"/>
      <c r="D16" s="25" t="n"/>
      <c r="E16" s="23" t="n"/>
      <c r="F16" s="23" t="n"/>
      <c r="G16" s="32" t="n"/>
      <c r="H16" s="32" t="n"/>
      <c r="I16" s="40" t="n"/>
      <c r="J16" s="40" t="n"/>
      <c r="K16" s="41">
        <f>IF(A16="","",IF(OR(I16="",J16=""),"",MOD(J16-I16,1)*24))</f>
        <v/>
      </c>
      <c r="L16" s="23" t="n"/>
      <c r="M16" s="25" t="n"/>
      <c r="N16" s="31">
        <f>IF(A16="","",IF(COUNTIF(Jornadas!$A$5:$A$104,A16)=0,"Revisar: jornada inexistente",IF(B16="","Revisar: falta ID de escena",IF(E16="","Revisar: falta estado",IF(AND(E16="Completada",H16=""),"Revisar: faltan páginas rodadas",IF(AND(G16&lt;&gt;"",H16&lt;&gt;"",H16&gt;G16,F16="Sí"),"Revisar: páginas rodadas superiores a previstas","Correcto"))))))</f>
        <v/>
      </c>
    </row>
    <row r="17" ht="22" customHeight="1">
      <c r="A17" s="23" t="n"/>
      <c r="B17" s="23" t="n"/>
      <c r="C17" s="25" t="n"/>
      <c r="D17" s="25" t="n"/>
      <c r="E17" s="23" t="n"/>
      <c r="F17" s="23" t="n"/>
      <c r="G17" s="32" t="n"/>
      <c r="H17" s="32" t="n"/>
      <c r="I17" s="40" t="n"/>
      <c r="J17" s="40" t="n"/>
      <c r="K17" s="41">
        <f>IF(A17="","",IF(OR(I17="",J17=""),"",MOD(J17-I17,1)*24))</f>
        <v/>
      </c>
      <c r="L17" s="23" t="n"/>
      <c r="M17" s="25" t="n"/>
      <c r="N17" s="31">
        <f>IF(A17="","",IF(COUNTIF(Jornadas!$A$5:$A$104,A17)=0,"Revisar: jornada inexistente",IF(B17="","Revisar: falta ID de escena",IF(E17="","Revisar: falta estado",IF(AND(E17="Completada",H17=""),"Revisar: faltan páginas rodadas",IF(AND(G17&lt;&gt;"",H17&lt;&gt;"",H17&gt;G17,F17="Sí"),"Revisar: páginas rodadas superiores a previstas","Correcto"))))))</f>
        <v/>
      </c>
    </row>
    <row r="18" ht="22" customHeight="1">
      <c r="A18" s="23" t="n"/>
      <c r="B18" s="23" t="n"/>
      <c r="C18" s="25" t="n"/>
      <c r="D18" s="25" t="n"/>
      <c r="E18" s="23" t="n"/>
      <c r="F18" s="23" t="n"/>
      <c r="G18" s="32" t="n"/>
      <c r="H18" s="32" t="n"/>
      <c r="I18" s="40" t="n"/>
      <c r="J18" s="40" t="n"/>
      <c r="K18" s="41">
        <f>IF(A18="","",IF(OR(I18="",J18=""),"",MOD(J18-I18,1)*24))</f>
        <v/>
      </c>
      <c r="L18" s="23" t="n"/>
      <c r="M18" s="25" t="n"/>
      <c r="N18" s="31">
        <f>IF(A18="","",IF(COUNTIF(Jornadas!$A$5:$A$104,A18)=0,"Revisar: jornada inexistente",IF(B18="","Revisar: falta ID de escena",IF(E18="","Revisar: falta estado",IF(AND(E18="Completada",H18=""),"Revisar: faltan páginas rodadas",IF(AND(G18&lt;&gt;"",H18&lt;&gt;"",H18&gt;G18,F18="Sí"),"Revisar: páginas rodadas superiores a previstas","Correcto"))))))</f>
        <v/>
      </c>
    </row>
    <row r="19" ht="22" customHeight="1">
      <c r="A19" s="23" t="n"/>
      <c r="B19" s="23" t="n"/>
      <c r="C19" s="25" t="n"/>
      <c r="D19" s="25" t="n"/>
      <c r="E19" s="23" t="n"/>
      <c r="F19" s="23" t="n"/>
      <c r="G19" s="32" t="n"/>
      <c r="H19" s="32" t="n"/>
      <c r="I19" s="40" t="n"/>
      <c r="J19" s="40" t="n"/>
      <c r="K19" s="41">
        <f>IF(A19="","",IF(OR(I19="",J19=""),"",MOD(J19-I19,1)*24))</f>
        <v/>
      </c>
      <c r="L19" s="23" t="n"/>
      <c r="M19" s="25" t="n"/>
      <c r="N19" s="31">
        <f>IF(A19="","",IF(COUNTIF(Jornadas!$A$5:$A$104,A19)=0,"Revisar: jornada inexistente",IF(B19="","Revisar: falta ID de escena",IF(E19="","Revisar: falta estado",IF(AND(E19="Completada",H19=""),"Revisar: faltan páginas rodadas",IF(AND(G19&lt;&gt;"",H19&lt;&gt;"",H19&gt;G19,F19="Sí"),"Revisar: páginas rodadas superiores a previstas","Correcto"))))))</f>
        <v/>
      </c>
    </row>
    <row r="20" ht="22" customHeight="1">
      <c r="A20" s="23" t="n"/>
      <c r="B20" s="23" t="n"/>
      <c r="C20" s="25" t="n"/>
      <c r="D20" s="25" t="n"/>
      <c r="E20" s="23" t="n"/>
      <c r="F20" s="23" t="n"/>
      <c r="G20" s="32" t="n"/>
      <c r="H20" s="32" t="n"/>
      <c r="I20" s="40" t="n"/>
      <c r="J20" s="40" t="n"/>
      <c r="K20" s="41">
        <f>IF(A20="","",IF(OR(I20="",J20=""),"",MOD(J20-I20,1)*24))</f>
        <v/>
      </c>
      <c r="L20" s="23" t="n"/>
      <c r="M20" s="25" t="n"/>
      <c r="N20" s="31">
        <f>IF(A20="","",IF(COUNTIF(Jornadas!$A$5:$A$104,A20)=0,"Revisar: jornada inexistente",IF(B20="","Revisar: falta ID de escena",IF(E20="","Revisar: falta estado",IF(AND(E20="Completada",H20=""),"Revisar: faltan páginas rodadas",IF(AND(G20&lt;&gt;"",H20&lt;&gt;"",H20&gt;G20,F20="Sí"),"Revisar: páginas rodadas superiores a previstas","Correcto"))))))</f>
        <v/>
      </c>
    </row>
    <row r="21" ht="22" customHeight="1">
      <c r="A21" s="23" t="n"/>
      <c r="B21" s="23" t="n"/>
      <c r="C21" s="25" t="n"/>
      <c r="D21" s="25" t="n"/>
      <c r="E21" s="23" t="n"/>
      <c r="F21" s="23" t="n"/>
      <c r="G21" s="32" t="n"/>
      <c r="H21" s="32" t="n"/>
      <c r="I21" s="40" t="n"/>
      <c r="J21" s="40" t="n"/>
      <c r="K21" s="41">
        <f>IF(A21="","",IF(OR(I21="",J21=""),"",MOD(J21-I21,1)*24))</f>
        <v/>
      </c>
      <c r="L21" s="23" t="n"/>
      <c r="M21" s="25" t="n"/>
      <c r="N21" s="31">
        <f>IF(A21="","",IF(COUNTIF(Jornadas!$A$5:$A$104,A21)=0,"Revisar: jornada inexistente",IF(B21="","Revisar: falta ID de escena",IF(E21="","Revisar: falta estado",IF(AND(E21="Completada",H21=""),"Revisar: faltan páginas rodadas",IF(AND(G21&lt;&gt;"",H21&lt;&gt;"",H21&gt;G21,F21="Sí"),"Revisar: páginas rodadas superiores a previstas","Correcto"))))))</f>
        <v/>
      </c>
    </row>
    <row r="22" ht="22" customHeight="1">
      <c r="A22" s="23" t="n"/>
      <c r="B22" s="23" t="n"/>
      <c r="C22" s="25" t="n"/>
      <c r="D22" s="25" t="n"/>
      <c r="E22" s="23" t="n"/>
      <c r="F22" s="23" t="n"/>
      <c r="G22" s="32" t="n"/>
      <c r="H22" s="32" t="n"/>
      <c r="I22" s="40" t="n"/>
      <c r="J22" s="40" t="n"/>
      <c r="K22" s="41">
        <f>IF(A22="","",IF(OR(I22="",J22=""),"",MOD(J22-I22,1)*24))</f>
        <v/>
      </c>
      <c r="L22" s="23" t="n"/>
      <c r="M22" s="25" t="n"/>
      <c r="N22" s="31">
        <f>IF(A22="","",IF(COUNTIF(Jornadas!$A$5:$A$104,A22)=0,"Revisar: jornada inexistente",IF(B22="","Revisar: falta ID de escena",IF(E22="","Revisar: falta estado",IF(AND(E22="Completada",H22=""),"Revisar: faltan páginas rodadas",IF(AND(G22&lt;&gt;"",H22&lt;&gt;"",H22&gt;G22,F22="Sí"),"Revisar: páginas rodadas superiores a previstas","Correcto"))))))</f>
        <v/>
      </c>
    </row>
    <row r="23" ht="22" customHeight="1">
      <c r="A23" s="23" t="n"/>
      <c r="B23" s="23" t="n"/>
      <c r="C23" s="25" t="n"/>
      <c r="D23" s="25" t="n"/>
      <c r="E23" s="23" t="n"/>
      <c r="F23" s="23" t="n"/>
      <c r="G23" s="32" t="n"/>
      <c r="H23" s="32" t="n"/>
      <c r="I23" s="40" t="n"/>
      <c r="J23" s="40" t="n"/>
      <c r="K23" s="41">
        <f>IF(A23="","",IF(OR(I23="",J23=""),"",MOD(J23-I23,1)*24))</f>
        <v/>
      </c>
      <c r="L23" s="23" t="n"/>
      <c r="M23" s="25" t="n"/>
      <c r="N23" s="31">
        <f>IF(A23="","",IF(COUNTIF(Jornadas!$A$5:$A$104,A23)=0,"Revisar: jornada inexistente",IF(B23="","Revisar: falta ID de escena",IF(E23="","Revisar: falta estado",IF(AND(E23="Completada",H23=""),"Revisar: faltan páginas rodadas",IF(AND(G23&lt;&gt;"",H23&lt;&gt;"",H23&gt;G23,F23="Sí"),"Revisar: páginas rodadas superiores a previstas","Correcto"))))))</f>
        <v/>
      </c>
    </row>
    <row r="24" ht="22" customHeight="1">
      <c r="A24" s="23" t="n"/>
      <c r="B24" s="23" t="n"/>
      <c r="C24" s="25" t="n"/>
      <c r="D24" s="25" t="n"/>
      <c r="E24" s="23" t="n"/>
      <c r="F24" s="23" t="n"/>
      <c r="G24" s="32" t="n"/>
      <c r="H24" s="32" t="n"/>
      <c r="I24" s="40" t="n"/>
      <c r="J24" s="40" t="n"/>
      <c r="K24" s="41">
        <f>IF(A24="","",IF(OR(I24="",J24=""),"",MOD(J24-I24,1)*24))</f>
        <v/>
      </c>
      <c r="L24" s="23" t="n"/>
      <c r="M24" s="25" t="n"/>
      <c r="N24" s="31">
        <f>IF(A24="","",IF(COUNTIF(Jornadas!$A$5:$A$104,A24)=0,"Revisar: jornada inexistente",IF(B24="","Revisar: falta ID de escena",IF(E24="","Revisar: falta estado",IF(AND(E24="Completada",H24=""),"Revisar: faltan páginas rodadas",IF(AND(G24&lt;&gt;"",H24&lt;&gt;"",H24&gt;G24,F24="Sí"),"Revisar: páginas rodadas superiores a previstas","Correcto"))))))</f>
        <v/>
      </c>
    </row>
    <row r="25" ht="22" customHeight="1">
      <c r="A25" s="23" t="n"/>
      <c r="B25" s="23" t="n"/>
      <c r="C25" s="25" t="n"/>
      <c r="D25" s="25" t="n"/>
      <c r="E25" s="23" t="n"/>
      <c r="F25" s="23" t="n"/>
      <c r="G25" s="32" t="n"/>
      <c r="H25" s="32" t="n"/>
      <c r="I25" s="40" t="n"/>
      <c r="J25" s="40" t="n"/>
      <c r="K25" s="41">
        <f>IF(A25="","",IF(OR(I25="",J25=""),"",MOD(J25-I25,1)*24))</f>
        <v/>
      </c>
      <c r="L25" s="23" t="n"/>
      <c r="M25" s="25" t="n"/>
      <c r="N25" s="31">
        <f>IF(A25="","",IF(COUNTIF(Jornadas!$A$5:$A$104,A25)=0,"Revisar: jornada inexistente",IF(B25="","Revisar: falta ID de escena",IF(E25="","Revisar: falta estado",IF(AND(E25="Completada",H25=""),"Revisar: faltan páginas rodadas",IF(AND(G25&lt;&gt;"",H25&lt;&gt;"",H25&gt;G25,F25="Sí"),"Revisar: páginas rodadas superiores a previstas","Correcto"))))))</f>
        <v/>
      </c>
    </row>
    <row r="26" ht="22" customHeight="1">
      <c r="A26" s="23" t="n"/>
      <c r="B26" s="23" t="n"/>
      <c r="C26" s="25" t="n"/>
      <c r="D26" s="25" t="n"/>
      <c r="E26" s="23" t="n"/>
      <c r="F26" s="23" t="n"/>
      <c r="G26" s="32" t="n"/>
      <c r="H26" s="32" t="n"/>
      <c r="I26" s="40" t="n"/>
      <c r="J26" s="40" t="n"/>
      <c r="K26" s="41">
        <f>IF(A26="","",IF(OR(I26="",J26=""),"",MOD(J26-I26,1)*24))</f>
        <v/>
      </c>
      <c r="L26" s="23" t="n"/>
      <c r="M26" s="25" t="n"/>
      <c r="N26" s="31">
        <f>IF(A26="","",IF(COUNTIF(Jornadas!$A$5:$A$104,A26)=0,"Revisar: jornada inexistente",IF(B26="","Revisar: falta ID de escena",IF(E26="","Revisar: falta estado",IF(AND(E26="Completada",H26=""),"Revisar: faltan páginas rodadas",IF(AND(G26&lt;&gt;"",H26&lt;&gt;"",H26&gt;G26,F26="Sí"),"Revisar: páginas rodadas superiores a previstas","Correcto"))))))</f>
        <v/>
      </c>
    </row>
    <row r="27" ht="22" customHeight="1">
      <c r="A27" s="23" t="n"/>
      <c r="B27" s="23" t="n"/>
      <c r="C27" s="25" t="n"/>
      <c r="D27" s="25" t="n"/>
      <c r="E27" s="23" t="n"/>
      <c r="F27" s="23" t="n"/>
      <c r="G27" s="32" t="n"/>
      <c r="H27" s="32" t="n"/>
      <c r="I27" s="40" t="n"/>
      <c r="J27" s="40" t="n"/>
      <c r="K27" s="41">
        <f>IF(A27="","",IF(OR(I27="",J27=""),"",MOD(J27-I27,1)*24))</f>
        <v/>
      </c>
      <c r="L27" s="23" t="n"/>
      <c r="M27" s="25" t="n"/>
      <c r="N27" s="31">
        <f>IF(A27="","",IF(COUNTIF(Jornadas!$A$5:$A$104,A27)=0,"Revisar: jornada inexistente",IF(B27="","Revisar: falta ID de escena",IF(E27="","Revisar: falta estado",IF(AND(E27="Completada",H27=""),"Revisar: faltan páginas rodadas",IF(AND(G27&lt;&gt;"",H27&lt;&gt;"",H27&gt;G27,F27="Sí"),"Revisar: páginas rodadas superiores a previstas","Correcto"))))))</f>
        <v/>
      </c>
    </row>
    <row r="28" ht="22" customHeight="1">
      <c r="A28" s="23" t="n"/>
      <c r="B28" s="23" t="n"/>
      <c r="C28" s="25" t="n"/>
      <c r="D28" s="25" t="n"/>
      <c r="E28" s="23" t="n"/>
      <c r="F28" s="23" t="n"/>
      <c r="G28" s="32" t="n"/>
      <c r="H28" s="32" t="n"/>
      <c r="I28" s="40" t="n"/>
      <c r="J28" s="40" t="n"/>
      <c r="K28" s="41">
        <f>IF(A28="","",IF(OR(I28="",J28=""),"",MOD(J28-I28,1)*24))</f>
        <v/>
      </c>
      <c r="L28" s="23" t="n"/>
      <c r="M28" s="25" t="n"/>
      <c r="N28" s="31">
        <f>IF(A28="","",IF(COUNTIF(Jornadas!$A$5:$A$104,A28)=0,"Revisar: jornada inexistente",IF(B28="","Revisar: falta ID de escena",IF(E28="","Revisar: falta estado",IF(AND(E28="Completada",H28=""),"Revisar: faltan páginas rodadas",IF(AND(G28&lt;&gt;"",H28&lt;&gt;"",H28&gt;G28,F28="Sí"),"Revisar: páginas rodadas superiores a previstas","Correcto"))))))</f>
        <v/>
      </c>
    </row>
    <row r="29" ht="22" customHeight="1">
      <c r="A29" s="23" t="n"/>
      <c r="B29" s="23" t="n"/>
      <c r="C29" s="25" t="n"/>
      <c r="D29" s="25" t="n"/>
      <c r="E29" s="23" t="n"/>
      <c r="F29" s="23" t="n"/>
      <c r="G29" s="32" t="n"/>
      <c r="H29" s="32" t="n"/>
      <c r="I29" s="40" t="n"/>
      <c r="J29" s="40" t="n"/>
      <c r="K29" s="41">
        <f>IF(A29="","",IF(OR(I29="",J29=""),"",MOD(J29-I29,1)*24))</f>
        <v/>
      </c>
      <c r="L29" s="23" t="n"/>
      <c r="M29" s="25" t="n"/>
      <c r="N29" s="31">
        <f>IF(A29="","",IF(COUNTIF(Jornadas!$A$5:$A$104,A29)=0,"Revisar: jornada inexistente",IF(B29="","Revisar: falta ID de escena",IF(E29="","Revisar: falta estado",IF(AND(E29="Completada",H29=""),"Revisar: faltan páginas rodadas",IF(AND(G29&lt;&gt;"",H29&lt;&gt;"",H29&gt;G29,F29="Sí"),"Revisar: páginas rodadas superiores a previstas","Correcto"))))))</f>
        <v/>
      </c>
    </row>
    <row r="30" ht="22" customHeight="1">
      <c r="A30" s="23" t="n"/>
      <c r="B30" s="23" t="n"/>
      <c r="C30" s="25" t="n"/>
      <c r="D30" s="25" t="n"/>
      <c r="E30" s="23" t="n"/>
      <c r="F30" s="23" t="n"/>
      <c r="G30" s="32" t="n"/>
      <c r="H30" s="32" t="n"/>
      <c r="I30" s="40" t="n"/>
      <c r="J30" s="40" t="n"/>
      <c r="K30" s="41">
        <f>IF(A30="","",IF(OR(I30="",J30=""),"",MOD(J30-I30,1)*24))</f>
        <v/>
      </c>
      <c r="L30" s="23" t="n"/>
      <c r="M30" s="25" t="n"/>
      <c r="N30" s="31">
        <f>IF(A30="","",IF(COUNTIF(Jornadas!$A$5:$A$104,A30)=0,"Revisar: jornada inexistente",IF(B30="","Revisar: falta ID de escena",IF(E30="","Revisar: falta estado",IF(AND(E30="Completada",H30=""),"Revisar: faltan páginas rodadas",IF(AND(G30&lt;&gt;"",H30&lt;&gt;"",H30&gt;G30,F30="Sí"),"Revisar: páginas rodadas superiores a previstas","Correcto"))))))</f>
        <v/>
      </c>
    </row>
    <row r="31" ht="22" customHeight="1">
      <c r="A31" s="23" t="n"/>
      <c r="B31" s="23" t="n"/>
      <c r="C31" s="25" t="n"/>
      <c r="D31" s="25" t="n"/>
      <c r="E31" s="23" t="n"/>
      <c r="F31" s="23" t="n"/>
      <c r="G31" s="32" t="n"/>
      <c r="H31" s="32" t="n"/>
      <c r="I31" s="40" t="n"/>
      <c r="J31" s="40" t="n"/>
      <c r="K31" s="41">
        <f>IF(A31="","",IF(OR(I31="",J31=""),"",MOD(J31-I31,1)*24))</f>
        <v/>
      </c>
      <c r="L31" s="23" t="n"/>
      <c r="M31" s="25" t="n"/>
      <c r="N31" s="31">
        <f>IF(A31="","",IF(COUNTIF(Jornadas!$A$5:$A$104,A31)=0,"Revisar: jornada inexistente",IF(B31="","Revisar: falta ID de escena",IF(E31="","Revisar: falta estado",IF(AND(E31="Completada",H31=""),"Revisar: faltan páginas rodadas",IF(AND(G31&lt;&gt;"",H31&lt;&gt;"",H31&gt;G31,F31="Sí"),"Revisar: páginas rodadas superiores a previstas","Correcto"))))))</f>
        <v/>
      </c>
    </row>
    <row r="32" ht="22" customHeight="1">
      <c r="A32" s="23" t="n"/>
      <c r="B32" s="23" t="n"/>
      <c r="C32" s="25" t="n"/>
      <c r="D32" s="25" t="n"/>
      <c r="E32" s="23" t="n"/>
      <c r="F32" s="23" t="n"/>
      <c r="G32" s="32" t="n"/>
      <c r="H32" s="32" t="n"/>
      <c r="I32" s="40" t="n"/>
      <c r="J32" s="40" t="n"/>
      <c r="K32" s="41">
        <f>IF(A32="","",IF(OR(I32="",J32=""),"",MOD(J32-I32,1)*24))</f>
        <v/>
      </c>
      <c r="L32" s="23" t="n"/>
      <c r="M32" s="25" t="n"/>
      <c r="N32" s="31">
        <f>IF(A32="","",IF(COUNTIF(Jornadas!$A$5:$A$104,A32)=0,"Revisar: jornada inexistente",IF(B32="","Revisar: falta ID de escena",IF(E32="","Revisar: falta estado",IF(AND(E32="Completada",H32=""),"Revisar: faltan páginas rodadas",IF(AND(G32&lt;&gt;"",H32&lt;&gt;"",H32&gt;G32,F32="Sí"),"Revisar: páginas rodadas superiores a previstas","Correcto"))))))</f>
        <v/>
      </c>
    </row>
    <row r="33" ht="22" customHeight="1">
      <c r="A33" s="23" t="n"/>
      <c r="B33" s="23" t="n"/>
      <c r="C33" s="25" t="n"/>
      <c r="D33" s="25" t="n"/>
      <c r="E33" s="23" t="n"/>
      <c r="F33" s="23" t="n"/>
      <c r="G33" s="32" t="n"/>
      <c r="H33" s="32" t="n"/>
      <c r="I33" s="40" t="n"/>
      <c r="J33" s="40" t="n"/>
      <c r="K33" s="41">
        <f>IF(A33="","",IF(OR(I33="",J33=""),"",MOD(J33-I33,1)*24))</f>
        <v/>
      </c>
      <c r="L33" s="23" t="n"/>
      <c r="M33" s="25" t="n"/>
      <c r="N33" s="31">
        <f>IF(A33="","",IF(COUNTIF(Jornadas!$A$5:$A$104,A33)=0,"Revisar: jornada inexistente",IF(B33="","Revisar: falta ID de escena",IF(E33="","Revisar: falta estado",IF(AND(E33="Completada",H33=""),"Revisar: faltan páginas rodadas",IF(AND(G33&lt;&gt;"",H33&lt;&gt;"",H33&gt;G33,F33="Sí"),"Revisar: páginas rodadas superiores a previstas","Correcto"))))))</f>
        <v/>
      </c>
    </row>
    <row r="34" ht="22" customHeight="1">
      <c r="A34" s="23" t="n"/>
      <c r="B34" s="23" t="n"/>
      <c r="C34" s="25" t="n"/>
      <c r="D34" s="25" t="n"/>
      <c r="E34" s="23" t="n"/>
      <c r="F34" s="23" t="n"/>
      <c r="G34" s="32" t="n"/>
      <c r="H34" s="32" t="n"/>
      <c r="I34" s="40" t="n"/>
      <c r="J34" s="40" t="n"/>
      <c r="K34" s="41">
        <f>IF(A34="","",IF(OR(I34="",J34=""),"",MOD(J34-I34,1)*24))</f>
        <v/>
      </c>
      <c r="L34" s="23" t="n"/>
      <c r="M34" s="25" t="n"/>
      <c r="N34" s="31">
        <f>IF(A34="","",IF(COUNTIF(Jornadas!$A$5:$A$104,A34)=0,"Revisar: jornada inexistente",IF(B34="","Revisar: falta ID de escena",IF(E34="","Revisar: falta estado",IF(AND(E34="Completada",H34=""),"Revisar: faltan páginas rodadas",IF(AND(G34&lt;&gt;"",H34&lt;&gt;"",H34&gt;G34,F34="Sí"),"Revisar: páginas rodadas superiores a previstas","Correcto"))))))</f>
        <v/>
      </c>
    </row>
    <row r="35" ht="22" customHeight="1">
      <c r="A35" s="23" t="n"/>
      <c r="B35" s="23" t="n"/>
      <c r="C35" s="25" t="n"/>
      <c r="D35" s="25" t="n"/>
      <c r="E35" s="23" t="n"/>
      <c r="F35" s="23" t="n"/>
      <c r="G35" s="32" t="n"/>
      <c r="H35" s="32" t="n"/>
      <c r="I35" s="40" t="n"/>
      <c r="J35" s="40" t="n"/>
      <c r="K35" s="41">
        <f>IF(A35="","",IF(OR(I35="",J35=""),"",MOD(J35-I35,1)*24))</f>
        <v/>
      </c>
      <c r="L35" s="23" t="n"/>
      <c r="M35" s="25" t="n"/>
      <c r="N35" s="31">
        <f>IF(A35="","",IF(COUNTIF(Jornadas!$A$5:$A$104,A35)=0,"Revisar: jornada inexistente",IF(B35="","Revisar: falta ID de escena",IF(E35="","Revisar: falta estado",IF(AND(E35="Completada",H35=""),"Revisar: faltan páginas rodadas",IF(AND(G35&lt;&gt;"",H35&lt;&gt;"",H35&gt;G35,F35="Sí"),"Revisar: páginas rodadas superiores a previstas","Correcto"))))))</f>
        <v/>
      </c>
    </row>
    <row r="36" ht="22" customHeight="1">
      <c r="A36" s="23" t="n"/>
      <c r="B36" s="23" t="n"/>
      <c r="C36" s="25" t="n"/>
      <c r="D36" s="25" t="n"/>
      <c r="E36" s="23" t="n"/>
      <c r="F36" s="23" t="n"/>
      <c r="G36" s="32" t="n"/>
      <c r="H36" s="32" t="n"/>
      <c r="I36" s="40" t="n"/>
      <c r="J36" s="40" t="n"/>
      <c r="K36" s="41">
        <f>IF(A36="","",IF(OR(I36="",J36=""),"",MOD(J36-I36,1)*24))</f>
        <v/>
      </c>
      <c r="L36" s="23" t="n"/>
      <c r="M36" s="25" t="n"/>
      <c r="N36" s="31">
        <f>IF(A36="","",IF(COUNTIF(Jornadas!$A$5:$A$104,A36)=0,"Revisar: jornada inexistente",IF(B36="","Revisar: falta ID de escena",IF(E36="","Revisar: falta estado",IF(AND(E36="Completada",H36=""),"Revisar: faltan páginas rodadas",IF(AND(G36&lt;&gt;"",H36&lt;&gt;"",H36&gt;G36,F36="Sí"),"Revisar: páginas rodadas superiores a previstas","Correcto"))))))</f>
        <v/>
      </c>
    </row>
    <row r="37" ht="22" customHeight="1">
      <c r="A37" s="23" t="n"/>
      <c r="B37" s="23" t="n"/>
      <c r="C37" s="25" t="n"/>
      <c r="D37" s="25" t="n"/>
      <c r="E37" s="23" t="n"/>
      <c r="F37" s="23" t="n"/>
      <c r="G37" s="32" t="n"/>
      <c r="H37" s="32" t="n"/>
      <c r="I37" s="40" t="n"/>
      <c r="J37" s="40" t="n"/>
      <c r="K37" s="41">
        <f>IF(A37="","",IF(OR(I37="",J37=""),"",MOD(J37-I37,1)*24))</f>
        <v/>
      </c>
      <c r="L37" s="23" t="n"/>
      <c r="M37" s="25" t="n"/>
      <c r="N37" s="31">
        <f>IF(A37="","",IF(COUNTIF(Jornadas!$A$5:$A$104,A37)=0,"Revisar: jornada inexistente",IF(B37="","Revisar: falta ID de escena",IF(E37="","Revisar: falta estado",IF(AND(E37="Completada",H37=""),"Revisar: faltan páginas rodadas",IF(AND(G37&lt;&gt;"",H37&lt;&gt;"",H37&gt;G37,F37="Sí"),"Revisar: páginas rodadas superiores a previstas","Correcto"))))))</f>
        <v/>
      </c>
    </row>
    <row r="38" ht="22" customHeight="1">
      <c r="A38" s="23" t="n"/>
      <c r="B38" s="23" t="n"/>
      <c r="C38" s="25" t="n"/>
      <c r="D38" s="25" t="n"/>
      <c r="E38" s="23" t="n"/>
      <c r="F38" s="23" t="n"/>
      <c r="G38" s="32" t="n"/>
      <c r="H38" s="32" t="n"/>
      <c r="I38" s="40" t="n"/>
      <c r="J38" s="40" t="n"/>
      <c r="K38" s="41">
        <f>IF(A38="","",IF(OR(I38="",J38=""),"",MOD(J38-I38,1)*24))</f>
        <v/>
      </c>
      <c r="L38" s="23" t="n"/>
      <c r="M38" s="25" t="n"/>
      <c r="N38" s="31">
        <f>IF(A38="","",IF(COUNTIF(Jornadas!$A$5:$A$104,A38)=0,"Revisar: jornada inexistente",IF(B38="","Revisar: falta ID de escena",IF(E38="","Revisar: falta estado",IF(AND(E38="Completada",H38=""),"Revisar: faltan páginas rodadas",IF(AND(G38&lt;&gt;"",H38&lt;&gt;"",H38&gt;G38,F38="Sí"),"Revisar: páginas rodadas superiores a previstas","Correcto"))))))</f>
        <v/>
      </c>
    </row>
    <row r="39" ht="22" customHeight="1">
      <c r="A39" s="23" t="n"/>
      <c r="B39" s="23" t="n"/>
      <c r="C39" s="25" t="n"/>
      <c r="D39" s="25" t="n"/>
      <c r="E39" s="23" t="n"/>
      <c r="F39" s="23" t="n"/>
      <c r="G39" s="32" t="n"/>
      <c r="H39" s="32" t="n"/>
      <c r="I39" s="40" t="n"/>
      <c r="J39" s="40" t="n"/>
      <c r="K39" s="41">
        <f>IF(A39="","",IF(OR(I39="",J39=""),"",MOD(J39-I39,1)*24))</f>
        <v/>
      </c>
      <c r="L39" s="23" t="n"/>
      <c r="M39" s="25" t="n"/>
      <c r="N39" s="31">
        <f>IF(A39="","",IF(COUNTIF(Jornadas!$A$5:$A$104,A39)=0,"Revisar: jornada inexistente",IF(B39="","Revisar: falta ID de escena",IF(E39="","Revisar: falta estado",IF(AND(E39="Completada",H39=""),"Revisar: faltan páginas rodadas",IF(AND(G39&lt;&gt;"",H39&lt;&gt;"",H39&gt;G39,F39="Sí"),"Revisar: páginas rodadas superiores a previstas","Correcto"))))))</f>
        <v/>
      </c>
    </row>
    <row r="40" ht="22" customHeight="1">
      <c r="A40" s="23" t="n"/>
      <c r="B40" s="23" t="n"/>
      <c r="C40" s="25" t="n"/>
      <c r="D40" s="25" t="n"/>
      <c r="E40" s="23" t="n"/>
      <c r="F40" s="23" t="n"/>
      <c r="G40" s="32" t="n"/>
      <c r="H40" s="32" t="n"/>
      <c r="I40" s="40" t="n"/>
      <c r="J40" s="40" t="n"/>
      <c r="K40" s="41">
        <f>IF(A40="","",IF(OR(I40="",J40=""),"",MOD(J40-I40,1)*24))</f>
        <v/>
      </c>
      <c r="L40" s="23" t="n"/>
      <c r="M40" s="25" t="n"/>
      <c r="N40" s="31">
        <f>IF(A40="","",IF(COUNTIF(Jornadas!$A$5:$A$104,A40)=0,"Revisar: jornada inexistente",IF(B40="","Revisar: falta ID de escena",IF(E40="","Revisar: falta estado",IF(AND(E40="Completada",H40=""),"Revisar: faltan páginas rodadas",IF(AND(G40&lt;&gt;"",H40&lt;&gt;"",H40&gt;G40,F40="Sí"),"Revisar: páginas rodadas superiores a previstas","Correcto"))))))</f>
        <v/>
      </c>
    </row>
    <row r="41" ht="22" customHeight="1">
      <c r="A41" s="23" t="n"/>
      <c r="B41" s="23" t="n"/>
      <c r="C41" s="25" t="n"/>
      <c r="D41" s="25" t="n"/>
      <c r="E41" s="23" t="n"/>
      <c r="F41" s="23" t="n"/>
      <c r="G41" s="32" t="n"/>
      <c r="H41" s="32" t="n"/>
      <c r="I41" s="40" t="n"/>
      <c r="J41" s="40" t="n"/>
      <c r="K41" s="41">
        <f>IF(A41="","",IF(OR(I41="",J41=""),"",MOD(J41-I41,1)*24))</f>
        <v/>
      </c>
      <c r="L41" s="23" t="n"/>
      <c r="M41" s="25" t="n"/>
      <c r="N41" s="31">
        <f>IF(A41="","",IF(COUNTIF(Jornadas!$A$5:$A$104,A41)=0,"Revisar: jornada inexistente",IF(B41="","Revisar: falta ID de escena",IF(E41="","Revisar: falta estado",IF(AND(E41="Completada",H41=""),"Revisar: faltan páginas rodadas",IF(AND(G41&lt;&gt;"",H41&lt;&gt;"",H41&gt;G41,F41="Sí"),"Revisar: páginas rodadas superiores a previstas","Correcto"))))))</f>
        <v/>
      </c>
    </row>
    <row r="42" ht="22" customHeight="1">
      <c r="A42" s="23" t="n"/>
      <c r="B42" s="23" t="n"/>
      <c r="C42" s="25" t="n"/>
      <c r="D42" s="25" t="n"/>
      <c r="E42" s="23" t="n"/>
      <c r="F42" s="23" t="n"/>
      <c r="G42" s="32" t="n"/>
      <c r="H42" s="32" t="n"/>
      <c r="I42" s="40" t="n"/>
      <c r="J42" s="40" t="n"/>
      <c r="K42" s="41">
        <f>IF(A42="","",IF(OR(I42="",J42=""),"",MOD(J42-I42,1)*24))</f>
        <v/>
      </c>
      <c r="L42" s="23" t="n"/>
      <c r="M42" s="25" t="n"/>
      <c r="N42" s="31">
        <f>IF(A42="","",IF(COUNTIF(Jornadas!$A$5:$A$104,A42)=0,"Revisar: jornada inexistente",IF(B42="","Revisar: falta ID de escena",IF(E42="","Revisar: falta estado",IF(AND(E42="Completada",H42=""),"Revisar: faltan páginas rodadas",IF(AND(G42&lt;&gt;"",H42&lt;&gt;"",H42&gt;G42,F42="Sí"),"Revisar: páginas rodadas superiores a previstas","Correcto"))))))</f>
        <v/>
      </c>
    </row>
    <row r="43" ht="22" customHeight="1">
      <c r="A43" s="23" t="n"/>
      <c r="B43" s="23" t="n"/>
      <c r="C43" s="25" t="n"/>
      <c r="D43" s="25" t="n"/>
      <c r="E43" s="23" t="n"/>
      <c r="F43" s="23" t="n"/>
      <c r="G43" s="32" t="n"/>
      <c r="H43" s="32" t="n"/>
      <c r="I43" s="40" t="n"/>
      <c r="J43" s="40" t="n"/>
      <c r="K43" s="41">
        <f>IF(A43="","",IF(OR(I43="",J43=""),"",MOD(J43-I43,1)*24))</f>
        <v/>
      </c>
      <c r="L43" s="23" t="n"/>
      <c r="M43" s="25" t="n"/>
      <c r="N43" s="31">
        <f>IF(A43="","",IF(COUNTIF(Jornadas!$A$5:$A$104,A43)=0,"Revisar: jornada inexistente",IF(B43="","Revisar: falta ID de escena",IF(E43="","Revisar: falta estado",IF(AND(E43="Completada",H43=""),"Revisar: faltan páginas rodadas",IF(AND(G43&lt;&gt;"",H43&lt;&gt;"",H43&gt;G43,F43="Sí"),"Revisar: páginas rodadas superiores a previstas","Correcto"))))))</f>
        <v/>
      </c>
    </row>
    <row r="44" ht="22" customHeight="1">
      <c r="A44" s="23" t="n"/>
      <c r="B44" s="23" t="n"/>
      <c r="C44" s="25" t="n"/>
      <c r="D44" s="25" t="n"/>
      <c r="E44" s="23" t="n"/>
      <c r="F44" s="23" t="n"/>
      <c r="G44" s="32" t="n"/>
      <c r="H44" s="32" t="n"/>
      <c r="I44" s="40" t="n"/>
      <c r="J44" s="40" t="n"/>
      <c r="K44" s="41">
        <f>IF(A44="","",IF(OR(I44="",J44=""),"",MOD(J44-I44,1)*24))</f>
        <v/>
      </c>
      <c r="L44" s="23" t="n"/>
      <c r="M44" s="25" t="n"/>
      <c r="N44" s="31">
        <f>IF(A44="","",IF(COUNTIF(Jornadas!$A$5:$A$104,A44)=0,"Revisar: jornada inexistente",IF(B44="","Revisar: falta ID de escena",IF(E44="","Revisar: falta estado",IF(AND(E44="Completada",H44=""),"Revisar: faltan páginas rodadas",IF(AND(G44&lt;&gt;"",H44&lt;&gt;"",H44&gt;G44,F44="Sí"),"Revisar: páginas rodadas superiores a previstas","Correcto"))))))</f>
        <v/>
      </c>
    </row>
    <row r="45" ht="22" customHeight="1">
      <c r="A45" s="23" t="n"/>
      <c r="B45" s="23" t="n"/>
      <c r="C45" s="25" t="n"/>
      <c r="D45" s="25" t="n"/>
      <c r="E45" s="23" t="n"/>
      <c r="F45" s="23" t="n"/>
      <c r="G45" s="32" t="n"/>
      <c r="H45" s="32" t="n"/>
      <c r="I45" s="40" t="n"/>
      <c r="J45" s="40" t="n"/>
      <c r="K45" s="41">
        <f>IF(A45="","",IF(OR(I45="",J45=""),"",MOD(J45-I45,1)*24))</f>
        <v/>
      </c>
      <c r="L45" s="23" t="n"/>
      <c r="M45" s="25" t="n"/>
      <c r="N45" s="31">
        <f>IF(A45="","",IF(COUNTIF(Jornadas!$A$5:$A$104,A45)=0,"Revisar: jornada inexistente",IF(B45="","Revisar: falta ID de escena",IF(E45="","Revisar: falta estado",IF(AND(E45="Completada",H45=""),"Revisar: faltan páginas rodadas",IF(AND(G45&lt;&gt;"",H45&lt;&gt;"",H45&gt;G45,F45="Sí"),"Revisar: páginas rodadas superiores a previstas","Correcto"))))))</f>
        <v/>
      </c>
    </row>
    <row r="46" ht="22" customHeight="1">
      <c r="A46" s="23" t="n"/>
      <c r="B46" s="23" t="n"/>
      <c r="C46" s="25" t="n"/>
      <c r="D46" s="25" t="n"/>
      <c r="E46" s="23" t="n"/>
      <c r="F46" s="23" t="n"/>
      <c r="G46" s="32" t="n"/>
      <c r="H46" s="32" t="n"/>
      <c r="I46" s="40" t="n"/>
      <c r="J46" s="40" t="n"/>
      <c r="K46" s="41">
        <f>IF(A46="","",IF(OR(I46="",J46=""),"",MOD(J46-I46,1)*24))</f>
        <v/>
      </c>
      <c r="L46" s="23" t="n"/>
      <c r="M46" s="25" t="n"/>
      <c r="N46" s="31">
        <f>IF(A46="","",IF(COUNTIF(Jornadas!$A$5:$A$104,A46)=0,"Revisar: jornada inexistente",IF(B46="","Revisar: falta ID de escena",IF(E46="","Revisar: falta estado",IF(AND(E46="Completada",H46=""),"Revisar: faltan páginas rodadas",IF(AND(G46&lt;&gt;"",H46&lt;&gt;"",H46&gt;G46,F46="Sí"),"Revisar: páginas rodadas superiores a previstas","Correcto"))))))</f>
        <v/>
      </c>
    </row>
    <row r="47" ht="22" customHeight="1">
      <c r="A47" s="23" t="n"/>
      <c r="B47" s="23" t="n"/>
      <c r="C47" s="25" t="n"/>
      <c r="D47" s="25" t="n"/>
      <c r="E47" s="23" t="n"/>
      <c r="F47" s="23" t="n"/>
      <c r="G47" s="32" t="n"/>
      <c r="H47" s="32" t="n"/>
      <c r="I47" s="40" t="n"/>
      <c r="J47" s="40" t="n"/>
      <c r="K47" s="41">
        <f>IF(A47="","",IF(OR(I47="",J47=""),"",MOD(J47-I47,1)*24))</f>
        <v/>
      </c>
      <c r="L47" s="23" t="n"/>
      <c r="M47" s="25" t="n"/>
      <c r="N47" s="31">
        <f>IF(A47="","",IF(COUNTIF(Jornadas!$A$5:$A$104,A47)=0,"Revisar: jornada inexistente",IF(B47="","Revisar: falta ID de escena",IF(E47="","Revisar: falta estado",IF(AND(E47="Completada",H47=""),"Revisar: faltan páginas rodadas",IF(AND(G47&lt;&gt;"",H47&lt;&gt;"",H47&gt;G47,F47="Sí"),"Revisar: páginas rodadas superiores a previstas","Correcto"))))))</f>
        <v/>
      </c>
    </row>
    <row r="48" ht="22" customHeight="1">
      <c r="A48" s="23" t="n"/>
      <c r="B48" s="23" t="n"/>
      <c r="C48" s="25" t="n"/>
      <c r="D48" s="25" t="n"/>
      <c r="E48" s="23" t="n"/>
      <c r="F48" s="23" t="n"/>
      <c r="G48" s="32" t="n"/>
      <c r="H48" s="32" t="n"/>
      <c r="I48" s="40" t="n"/>
      <c r="J48" s="40" t="n"/>
      <c r="K48" s="41">
        <f>IF(A48="","",IF(OR(I48="",J48=""),"",MOD(J48-I48,1)*24))</f>
        <v/>
      </c>
      <c r="L48" s="23" t="n"/>
      <c r="M48" s="25" t="n"/>
      <c r="N48" s="31">
        <f>IF(A48="","",IF(COUNTIF(Jornadas!$A$5:$A$104,A48)=0,"Revisar: jornada inexistente",IF(B48="","Revisar: falta ID de escena",IF(E48="","Revisar: falta estado",IF(AND(E48="Completada",H48=""),"Revisar: faltan páginas rodadas",IF(AND(G48&lt;&gt;"",H48&lt;&gt;"",H48&gt;G48,F48="Sí"),"Revisar: páginas rodadas superiores a previstas","Correcto"))))))</f>
        <v/>
      </c>
    </row>
    <row r="49" ht="22" customHeight="1">
      <c r="A49" s="23" t="n"/>
      <c r="B49" s="23" t="n"/>
      <c r="C49" s="25" t="n"/>
      <c r="D49" s="25" t="n"/>
      <c r="E49" s="23" t="n"/>
      <c r="F49" s="23" t="n"/>
      <c r="G49" s="32" t="n"/>
      <c r="H49" s="32" t="n"/>
      <c r="I49" s="40" t="n"/>
      <c r="J49" s="40" t="n"/>
      <c r="K49" s="41">
        <f>IF(A49="","",IF(OR(I49="",J49=""),"",MOD(J49-I49,1)*24))</f>
        <v/>
      </c>
      <c r="L49" s="23" t="n"/>
      <c r="M49" s="25" t="n"/>
      <c r="N49" s="31">
        <f>IF(A49="","",IF(COUNTIF(Jornadas!$A$5:$A$104,A49)=0,"Revisar: jornada inexistente",IF(B49="","Revisar: falta ID de escena",IF(E49="","Revisar: falta estado",IF(AND(E49="Completada",H49=""),"Revisar: faltan páginas rodadas",IF(AND(G49&lt;&gt;"",H49&lt;&gt;"",H49&gt;G49,F49="Sí"),"Revisar: páginas rodadas superiores a previstas","Correcto"))))))</f>
        <v/>
      </c>
    </row>
    <row r="50" ht="22" customHeight="1">
      <c r="A50" s="23" t="n"/>
      <c r="B50" s="23" t="n"/>
      <c r="C50" s="25" t="n"/>
      <c r="D50" s="25" t="n"/>
      <c r="E50" s="23" t="n"/>
      <c r="F50" s="23" t="n"/>
      <c r="G50" s="32" t="n"/>
      <c r="H50" s="32" t="n"/>
      <c r="I50" s="40" t="n"/>
      <c r="J50" s="40" t="n"/>
      <c r="K50" s="41">
        <f>IF(A50="","",IF(OR(I50="",J50=""),"",MOD(J50-I50,1)*24))</f>
        <v/>
      </c>
      <c r="L50" s="23" t="n"/>
      <c r="M50" s="25" t="n"/>
      <c r="N50" s="31">
        <f>IF(A50="","",IF(COUNTIF(Jornadas!$A$5:$A$104,A50)=0,"Revisar: jornada inexistente",IF(B50="","Revisar: falta ID de escena",IF(E50="","Revisar: falta estado",IF(AND(E50="Completada",H50=""),"Revisar: faltan páginas rodadas",IF(AND(G50&lt;&gt;"",H50&lt;&gt;"",H50&gt;G50,F50="Sí"),"Revisar: páginas rodadas superiores a previstas","Correcto"))))))</f>
        <v/>
      </c>
    </row>
    <row r="51" ht="22" customHeight="1">
      <c r="A51" s="23" t="n"/>
      <c r="B51" s="23" t="n"/>
      <c r="C51" s="25" t="n"/>
      <c r="D51" s="25" t="n"/>
      <c r="E51" s="23" t="n"/>
      <c r="F51" s="23" t="n"/>
      <c r="G51" s="32" t="n"/>
      <c r="H51" s="32" t="n"/>
      <c r="I51" s="40" t="n"/>
      <c r="J51" s="40" t="n"/>
      <c r="K51" s="41">
        <f>IF(A51="","",IF(OR(I51="",J51=""),"",MOD(J51-I51,1)*24))</f>
        <v/>
      </c>
      <c r="L51" s="23" t="n"/>
      <c r="M51" s="25" t="n"/>
      <c r="N51" s="31">
        <f>IF(A51="","",IF(COUNTIF(Jornadas!$A$5:$A$104,A51)=0,"Revisar: jornada inexistente",IF(B51="","Revisar: falta ID de escena",IF(E51="","Revisar: falta estado",IF(AND(E51="Completada",H51=""),"Revisar: faltan páginas rodadas",IF(AND(G51&lt;&gt;"",H51&lt;&gt;"",H51&gt;G51,F51="Sí"),"Revisar: páginas rodadas superiores a previstas","Correcto"))))))</f>
        <v/>
      </c>
    </row>
    <row r="52" ht="22" customHeight="1">
      <c r="A52" s="23" t="n"/>
      <c r="B52" s="23" t="n"/>
      <c r="C52" s="25" t="n"/>
      <c r="D52" s="25" t="n"/>
      <c r="E52" s="23" t="n"/>
      <c r="F52" s="23" t="n"/>
      <c r="G52" s="32" t="n"/>
      <c r="H52" s="32" t="n"/>
      <c r="I52" s="40" t="n"/>
      <c r="J52" s="40" t="n"/>
      <c r="K52" s="41">
        <f>IF(A52="","",IF(OR(I52="",J52=""),"",MOD(J52-I52,1)*24))</f>
        <v/>
      </c>
      <c r="L52" s="23" t="n"/>
      <c r="M52" s="25" t="n"/>
      <c r="N52" s="31">
        <f>IF(A52="","",IF(COUNTIF(Jornadas!$A$5:$A$104,A52)=0,"Revisar: jornada inexistente",IF(B52="","Revisar: falta ID de escena",IF(E52="","Revisar: falta estado",IF(AND(E52="Completada",H52=""),"Revisar: faltan páginas rodadas",IF(AND(G52&lt;&gt;"",H52&lt;&gt;"",H52&gt;G52,F52="Sí"),"Revisar: páginas rodadas superiores a previstas","Correcto"))))))</f>
        <v/>
      </c>
    </row>
    <row r="53" ht="22" customHeight="1">
      <c r="A53" s="23" t="n"/>
      <c r="B53" s="23" t="n"/>
      <c r="C53" s="25" t="n"/>
      <c r="D53" s="25" t="n"/>
      <c r="E53" s="23" t="n"/>
      <c r="F53" s="23" t="n"/>
      <c r="G53" s="32" t="n"/>
      <c r="H53" s="32" t="n"/>
      <c r="I53" s="40" t="n"/>
      <c r="J53" s="40" t="n"/>
      <c r="K53" s="41">
        <f>IF(A53="","",IF(OR(I53="",J53=""),"",MOD(J53-I53,1)*24))</f>
        <v/>
      </c>
      <c r="L53" s="23" t="n"/>
      <c r="M53" s="25" t="n"/>
      <c r="N53" s="31">
        <f>IF(A53="","",IF(COUNTIF(Jornadas!$A$5:$A$104,A53)=0,"Revisar: jornada inexistente",IF(B53="","Revisar: falta ID de escena",IF(E53="","Revisar: falta estado",IF(AND(E53="Completada",H53=""),"Revisar: faltan páginas rodadas",IF(AND(G53&lt;&gt;"",H53&lt;&gt;"",H53&gt;G53,F53="Sí"),"Revisar: páginas rodadas superiores a previstas","Correcto"))))))</f>
        <v/>
      </c>
    </row>
    <row r="54" ht="22" customHeight="1">
      <c r="A54" s="23" t="n"/>
      <c r="B54" s="23" t="n"/>
      <c r="C54" s="25" t="n"/>
      <c r="D54" s="25" t="n"/>
      <c r="E54" s="23" t="n"/>
      <c r="F54" s="23" t="n"/>
      <c r="G54" s="32" t="n"/>
      <c r="H54" s="32" t="n"/>
      <c r="I54" s="40" t="n"/>
      <c r="J54" s="40" t="n"/>
      <c r="K54" s="41">
        <f>IF(A54="","",IF(OR(I54="",J54=""),"",MOD(J54-I54,1)*24))</f>
        <v/>
      </c>
      <c r="L54" s="23" t="n"/>
      <c r="M54" s="25" t="n"/>
      <c r="N54" s="31">
        <f>IF(A54="","",IF(COUNTIF(Jornadas!$A$5:$A$104,A54)=0,"Revisar: jornada inexistente",IF(B54="","Revisar: falta ID de escena",IF(E54="","Revisar: falta estado",IF(AND(E54="Completada",H54=""),"Revisar: faltan páginas rodadas",IF(AND(G54&lt;&gt;"",H54&lt;&gt;"",H54&gt;G54,F54="Sí"),"Revisar: páginas rodadas superiores a previstas","Correcto"))))))</f>
        <v/>
      </c>
    </row>
    <row r="55" ht="22" customHeight="1">
      <c r="A55" s="23" t="n"/>
      <c r="B55" s="23" t="n"/>
      <c r="C55" s="25" t="n"/>
      <c r="D55" s="25" t="n"/>
      <c r="E55" s="23" t="n"/>
      <c r="F55" s="23" t="n"/>
      <c r="G55" s="32" t="n"/>
      <c r="H55" s="32" t="n"/>
      <c r="I55" s="40" t="n"/>
      <c r="J55" s="40" t="n"/>
      <c r="K55" s="41">
        <f>IF(A55="","",IF(OR(I55="",J55=""),"",MOD(J55-I55,1)*24))</f>
        <v/>
      </c>
      <c r="L55" s="23" t="n"/>
      <c r="M55" s="25" t="n"/>
      <c r="N55" s="31">
        <f>IF(A55="","",IF(COUNTIF(Jornadas!$A$5:$A$104,A55)=0,"Revisar: jornada inexistente",IF(B55="","Revisar: falta ID de escena",IF(E55="","Revisar: falta estado",IF(AND(E55="Completada",H55=""),"Revisar: faltan páginas rodadas",IF(AND(G55&lt;&gt;"",H55&lt;&gt;"",H55&gt;G55,F55="Sí"),"Revisar: páginas rodadas superiores a previstas","Correcto"))))))</f>
        <v/>
      </c>
    </row>
    <row r="56" ht="22" customHeight="1">
      <c r="A56" s="23" t="n"/>
      <c r="B56" s="23" t="n"/>
      <c r="C56" s="25" t="n"/>
      <c r="D56" s="25" t="n"/>
      <c r="E56" s="23" t="n"/>
      <c r="F56" s="23" t="n"/>
      <c r="G56" s="32" t="n"/>
      <c r="H56" s="32" t="n"/>
      <c r="I56" s="40" t="n"/>
      <c r="J56" s="40" t="n"/>
      <c r="K56" s="41">
        <f>IF(A56="","",IF(OR(I56="",J56=""),"",MOD(J56-I56,1)*24))</f>
        <v/>
      </c>
      <c r="L56" s="23" t="n"/>
      <c r="M56" s="25" t="n"/>
      <c r="N56" s="31">
        <f>IF(A56="","",IF(COUNTIF(Jornadas!$A$5:$A$104,A56)=0,"Revisar: jornada inexistente",IF(B56="","Revisar: falta ID de escena",IF(E56="","Revisar: falta estado",IF(AND(E56="Completada",H56=""),"Revisar: faltan páginas rodadas",IF(AND(G56&lt;&gt;"",H56&lt;&gt;"",H56&gt;G56,F56="Sí"),"Revisar: páginas rodadas superiores a previstas","Correcto"))))))</f>
        <v/>
      </c>
    </row>
    <row r="57" ht="22" customHeight="1">
      <c r="A57" s="23" t="n"/>
      <c r="B57" s="23" t="n"/>
      <c r="C57" s="25" t="n"/>
      <c r="D57" s="25" t="n"/>
      <c r="E57" s="23" t="n"/>
      <c r="F57" s="23" t="n"/>
      <c r="G57" s="32" t="n"/>
      <c r="H57" s="32" t="n"/>
      <c r="I57" s="40" t="n"/>
      <c r="J57" s="40" t="n"/>
      <c r="K57" s="41">
        <f>IF(A57="","",IF(OR(I57="",J57=""),"",MOD(J57-I57,1)*24))</f>
        <v/>
      </c>
      <c r="L57" s="23" t="n"/>
      <c r="M57" s="25" t="n"/>
      <c r="N57" s="31">
        <f>IF(A57="","",IF(COUNTIF(Jornadas!$A$5:$A$104,A57)=0,"Revisar: jornada inexistente",IF(B57="","Revisar: falta ID de escena",IF(E57="","Revisar: falta estado",IF(AND(E57="Completada",H57=""),"Revisar: faltan páginas rodadas",IF(AND(G57&lt;&gt;"",H57&lt;&gt;"",H57&gt;G57,F57="Sí"),"Revisar: páginas rodadas superiores a previstas","Correcto"))))))</f>
        <v/>
      </c>
    </row>
    <row r="58" ht="22" customHeight="1">
      <c r="A58" s="23" t="n"/>
      <c r="B58" s="23" t="n"/>
      <c r="C58" s="25" t="n"/>
      <c r="D58" s="25" t="n"/>
      <c r="E58" s="23" t="n"/>
      <c r="F58" s="23" t="n"/>
      <c r="G58" s="32" t="n"/>
      <c r="H58" s="32" t="n"/>
      <c r="I58" s="40" t="n"/>
      <c r="J58" s="40" t="n"/>
      <c r="K58" s="41">
        <f>IF(A58="","",IF(OR(I58="",J58=""),"",MOD(J58-I58,1)*24))</f>
        <v/>
      </c>
      <c r="L58" s="23" t="n"/>
      <c r="M58" s="25" t="n"/>
      <c r="N58" s="31">
        <f>IF(A58="","",IF(COUNTIF(Jornadas!$A$5:$A$104,A58)=0,"Revisar: jornada inexistente",IF(B58="","Revisar: falta ID de escena",IF(E58="","Revisar: falta estado",IF(AND(E58="Completada",H58=""),"Revisar: faltan páginas rodadas",IF(AND(G58&lt;&gt;"",H58&lt;&gt;"",H58&gt;G58,F58="Sí"),"Revisar: páginas rodadas superiores a previstas","Correcto"))))))</f>
        <v/>
      </c>
    </row>
    <row r="59" ht="22" customHeight="1">
      <c r="A59" s="23" t="n"/>
      <c r="B59" s="23" t="n"/>
      <c r="C59" s="25" t="n"/>
      <c r="D59" s="25" t="n"/>
      <c r="E59" s="23" t="n"/>
      <c r="F59" s="23" t="n"/>
      <c r="G59" s="32" t="n"/>
      <c r="H59" s="32" t="n"/>
      <c r="I59" s="40" t="n"/>
      <c r="J59" s="40" t="n"/>
      <c r="K59" s="41">
        <f>IF(A59="","",IF(OR(I59="",J59=""),"",MOD(J59-I59,1)*24))</f>
        <v/>
      </c>
      <c r="L59" s="23" t="n"/>
      <c r="M59" s="25" t="n"/>
      <c r="N59" s="31">
        <f>IF(A59="","",IF(COUNTIF(Jornadas!$A$5:$A$104,A59)=0,"Revisar: jornada inexistente",IF(B59="","Revisar: falta ID de escena",IF(E59="","Revisar: falta estado",IF(AND(E59="Completada",H59=""),"Revisar: faltan páginas rodadas",IF(AND(G59&lt;&gt;"",H59&lt;&gt;"",H59&gt;G59,F59="Sí"),"Revisar: páginas rodadas superiores a previstas","Correcto"))))))</f>
        <v/>
      </c>
    </row>
    <row r="60" ht="22" customHeight="1">
      <c r="A60" s="23" t="n"/>
      <c r="B60" s="23" t="n"/>
      <c r="C60" s="25" t="n"/>
      <c r="D60" s="25" t="n"/>
      <c r="E60" s="23" t="n"/>
      <c r="F60" s="23" t="n"/>
      <c r="G60" s="32" t="n"/>
      <c r="H60" s="32" t="n"/>
      <c r="I60" s="40" t="n"/>
      <c r="J60" s="40" t="n"/>
      <c r="K60" s="41">
        <f>IF(A60="","",IF(OR(I60="",J60=""),"",MOD(J60-I60,1)*24))</f>
        <v/>
      </c>
      <c r="L60" s="23" t="n"/>
      <c r="M60" s="25" t="n"/>
      <c r="N60" s="31">
        <f>IF(A60="","",IF(COUNTIF(Jornadas!$A$5:$A$104,A60)=0,"Revisar: jornada inexistente",IF(B60="","Revisar: falta ID de escena",IF(E60="","Revisar: falta estado",IF(AND(E60="Completada",H60=""),"Revisar: faltan páginas rodadas",IF(AND(G60&lt;&gt;"",H60&lt;&gt;"",H60&gt;G60,F60="Sí"),"Revisar: páginas rodadas superiores a previstas","Correcto"))))))</f>
        <v/>
      </c>
    </row>
    <row r="61" ht="22" customHeight="1">
      <c r="A61" s="23" t="n"/>
      <c r="B61" s="23" t="n"/>
      <c r="C61" s="25" t="n"/>
      <c r="D61" s="25" t="n"/>
      <c r="E61" s="23" t="n"/>
      <c r="F61" s="23" t="n"/>
      <c r="G61" s="32" t="n"/>
      <c r="H61" s="32" t="n"/>
      <c r="I61" s="40" t="n"/>
      <c r="J61" s="40" t="n"/>
      <c r="K61" s="41">
        <f>IF(A61="","",IF(OR(I61="",J61=""),"",MOD(J61-I61,1)*24))</f>
        <v/>
      </c>
      <c r="L61" s="23" t="n"/>
      <c r="M61" s="25" t="n"/>
      <c r="N61" s="31">
        <f>IF(A61="","",IF(COUNTIF(Jornadas!$A$5:$A$104,A61)=0,"Revisar: jornada inexistente",IF(B61="","Revisar: falta ID de escena",IF(E61="","Revisar: falta estado",IF(AND(E61="Completada",H61=""),"Revisar: faltan páginas rodadas",IF(AND(G61&lt;&gt;"",H61&lt;&gt;"",H61&gt;G61,F61="Sí"),"Revisar: páginas rodadas superiores a previstas","Correcto"))))))</f>
        <v/>
      </c>
    </row>
    <row r="62" ht="22" customHeight="1">
      <c r="A62" s="23" t="n"/>
      <c r="B62" s="23" t="n"/>
      <c r="C62" s="25" t="n"/>
      <c r="D62" s="25" t="n"/>
      <c r="E62" s="23" t="n"/>
      <c r="F62" s="23" t="n"/>
      <c r="G62" s="32" t="n"/>
      <c r="H62" s="32" t="n"/>
      <c r="I62" s="40" t="n"/>
      <c r="J62" s="40" t="n"/>
      <c r="K62" s="41">
        <f>IF(A62="","",IF(OR(I62="",J62=""),"",MOD(J62-I62,1)*24))</f>
        <v/>
      </c>
      <c r="L62" s="23" t="n"/>
      <c r="M62" s="25" t="n"/>
      <c r="N62" s="31">
        <f>IF(A62="","",IF(COUNTIF(Jornadas!$A$5:$A$104,A62)=0,"Revisar: jornada inexistente",IF(B62="","Revisar: falta ID de escena",IF(E62="","Revisar: falta estado",IF(AND(E62="Completada",H62=""),"Revisar: faltan páginas rodadas",IF(AND(G62&lt;&gt;"",H62&lt;&gt;"",H62&gt;G62,F62="Sí"),"Revisar: páginas rodadas superiores a previstas","Correcto"))))))</f>
        <v/>
      </c>
    </row>
    <row r="63" ht="22" customHeight="1">
      <c r="A63" s="23" t="n"/>
      <c r="B63" s="23" t="n"/>
      <c r="C63" s="25" t="n"/>
      <c r="D63" s="25" t="n"/>
      <c r="E63" s="23" t="n"/>
      <c r="F63" s="23" t="n"/>
      <c r="G63" s="32" t="n"/>
      <c r="H63" s="32" t="n"/>
      <c r="I63" s="40" t="n"/>
      <c r="J63" s="40" t="n"/>
      <c r="K63" s="41">
        <f>IF(A63="","",IF(OR(I63="",J63=""),"",MOD(J63-I63,1)*24))</f>
        <v/>
      </c>
      <c r="L63" s="23" t="n"/>
      <c r="M63" s="25" t="n"/>
      <c r="N63" s="31">
        <f>IF(A63="","",IF(COUNTIF(Jornadas!$A$5:$A$104,A63)=0,"Revisar: jornada inexistente",IF(B63="","Revisar: falta ID de escena",IF(E63="","Revisar: falta estado",IF(AND(E63="Completada",H63=""),"Revisar: faltan páginas rodadas",IF(AND(G63&lt;&gt;"",H63&lt;&gt;"",H63&gt;G63,F63="Sí"),"Revisar: páginas rodadas superiores a previstas","Correcto"))))))</f>
        <v/>
      </c>
    </row>
    <row r="64" ht="22" customHeight="1">
      <c r="A64" s="23" t="n"/>
      <c r="B64" s="23" t="n"/>
      <c r="C64" s="25" t="n"/>
      <c r="D64" s="25" t="n"/>
      <c r="E64" s="23" t="n"/>
      <c r="F64" s="23" t="n"/>
      <c r="G64" s="32" t="n"/>
      <c r="H64" s="32" t="n"/>
      <c r="I64" s="40" t="n"/>
      <c r="J64" s="40" t="n"/>
      <c r="K64" s="41">
        <f>IF(A64="","",IF(OR(I64="",J64=""),"",MOD(J64-I64,1)*24))</f>
        <v/>
      </c>
      <c r="L64" s="23" t="n"/>
      <c r="M64" s="25" t="n"/>
      <c r="N64" s="31">
        <f>IF(A64="","",IF(COUNTIF(Jornadas!$A$5:$A$104,A64)=0,"Revisar: jornada inexistente",IF(B64="","Revisar: falta ID de escena",IF(E64="","Revisar: falta estado",IF(AND(E64="Completada",H64=""),"Revisar: faltan páginas rodadas",IF(AND(G64&lt;&gt;"",H64&lt;&gt;"",H64&gt;G64,F64="Sí"),"Revisar: páginas rodadas superiores a previstas","Correcto"))))))</f>
        <v/>
      </c>
    </row>
    <row r="65" ht="22" customHeight="1">
      <c r="A65" s="23" t="n"/>
      <c r="B65" s="23" t="n"/>
      <c r="C65" s="25" t="n"/>
      <c r="D65" s="25" t="n"/>
      <c r="E65" s="23" t="n"/>
      <c r="F65" s="23" t="n"/>
      <c r="G65" s="32" t="n"/>
      <c r="H65" s="32" t="n"/>
      <c r="I65" s="40" t="n"/>
      <c r="J65" s="40" t="n"/>
      <c r="K65" s="41">
        <f>IF(A65="","",IF(OR(I65="",J65=""),"",MOD(J65-I65,1)*24))</f>
        <v/>
      </c>
      <c r="L65" s="23" t="n"/>
      <c r="M65" s="25" t="n"/>
      <c r="N65" s="31">
        <f>IF(A65="","",IF(COUNTIF(Jornadas!$A$5:$A$104,A65)=0,"Revisar: jornada inexistente",IF(B65="","Revisar: falta ID de escena",IF(E65="","Revisar: falta estado",IF(AND(E65="Completada",H65=""),"Revisar: faltan páginas rodadas",IF(AND(G65&lt;&gt;"",H65&lt;&gt;"",H65&gt;G65,F65="Sí"),"Revisar: páginas rodadas superiores a previstas","Correcto"))))))</f>
        <v/>
      </c>
    </row>
    <row r="66" ht="22" customHeight="1">
      <c r="A66" s="23" t="n"/>
      <c r="B66" s="23" t="n"/>
      <c r="C66" s="25" t="n"/>
      <c r="D66" s="25" t="n"/>
      <c r="E66" s="23" t="n"/>
      <c r="F66" s="23" t="n"/>
      <c r="G66" s="32" t="n"/>
      <c r="H66" s="32" t="n"/>
      <c r="I66" s="40" t="n"/>
      <c r="J66" s="40" t="n"/>
      <c r="K66" s="41">
        <f>IF(A66="","",IF(OR(I66="",J66=""),"",MOD(J66-I66,1)*24))</f>
        <v/>
      </c>
      <c r="L66" s="23" t="n"/>
      <c r="M66" s="25" t="n"/>
      <c r="N66" s="31">
        <f>IF(A66="","",IF(COUNTIF(Jornadas!$A$5:$A$104,A66)=0,"Revisar: jornada inexistente",IF(B66="","Revisar: falta ID de escena",IF(E66="","Revisar: falta estado",IF(AND(E66="Completada",H66=""),"Revisar: faltan páginas rodadas",IF(AND(G66&lt;&gt;"",H66&lt;&gt;"",H66&gt;G66,F66="Sí"),"Revisar: páginas rodadas superiores a previstas","Correcto"))))))</f>
        <v/>
      </c>
    </row>
    <row r="67" ht="22" customHeight="1">
      <c r="A67" s="23" t="n"/>
      <c r="B67" s="23" t="n"/>
      <c r="C67" s="25" t="n"/>
      <c r="D67" s="25" t="n"/>
      <c r="E67" s="23" t="n"/>
      <c r="F67" s="23" t="n"/>
      <c r="G67" s="32" t="n"/>
      <c r="H67" s="32" t="n"/>
      <c r="I67" s="40" t="n"/>
      <c r="J67" s="40" t="n"/>
      <c r="K67" s="41">
        <f>IF(A67="","",IF(OR(I67="",J67=""),"",MOD(J67-I67,1)*24))</f>
        <v/>
      </c>
      <c r="L67" s="23" t="n"/>
      <c r="M67" s="25" t="n"/>
      <c r="N67" s="31">
        <f>IF(A67="","",IF(COUNTIF(Jornadas!$A$5:$A$104,A67)=0,"Revisar: jornada inexistente",IF(B67="","Revisar: falta ID de escena",IF(E67="","Revisar: falta estado",IF(AND(E67="Completada",H67=""),"Revisar: faltan páginas rodadas",IF(AND(G67&lt;&gt;"",H67&lt;&gt;"",H67&gt;G67,F67="Sí"),"Revisar: páginas rodadas superiores a previstas","Correcto"))))))</f>
        <v/>
      </c>
    </row>
    <row r="68" ht="22" customHeight="1">
      <c r="A68" s="23" t="n"/>
      <c r="B68" s="23" t="n"/>
      <c r="C68" s="25" t="n"/>
      <c r="D68" s="25" t="n"/>
      <c r="E68" s="23" t="n"/>
      <c r="F68" s="23" t="n"/>
      <c r="G68" s="32" t="n"/>
      <c r="H68" s="32" t="n"/>
      <c r="I68" s="40" t="n"/>
      <c r="J68" s="40" t="n"/>
      <c r="K68" s="41">
        <f>IF(A68="","",IF(OR(I68="",J68=""),"",MOD(J68-I68,1)*24))</f>
        <v/>
      </c>
      <c r="L68" s="23" t="n"/>
      <c r="M68" s="25" t="n"/>
      <c r="N68" s="31">
        <f>IF(A68="","",IF(COUNTIF(Jornadas!$A$5:$A$104,A68)=0,"Revisar: jornada inexistente",IF(B68="","Revisar: falta ID de escena",IF(E68="","Revisar: falta estado",IF(AND(E68="Completada",H68=""),"Revisar: faltan páginas rodadas",IF(AND(G68&lt;&gt;"",H68&lt;&gt;"",H68&gt;G68,F68="Sí"),"Revisar: páginas rodadas superiores a previstas","Correcto"))))))</f>
        <v/>
      </c>
    </row>
    <row r="69" ht="22" customHeight="1">
      <c r="A69" s="23" t="n"/>
      <c r="B69" s="23" t="n"/>
      <c r="C69" s="25" t="n"/>
      <c r="D69" s="25" t="n"/>
      <c r="E69" s="23" t="n"/>
      <c r="F69" s="23" t="n"/>
      <c r="G69" s="32" t="n"/>
      <c r="H69" s="32" t="n"/>
      <c r="I69" s="40" t="n"/>
      <c r="J69" s="40" t="n"/>
      <c r="K69" s="41">
        <f>IF(A69="","",IF(OR(I69="",J69=""),"",MOD(J69-I69,1)*24))</f>
        <v/>
      </c>
      <c r="L69" s="23" t="n"/>
      <c r="M69" s="25" t="n"/>
      <c r="N69" s="31">
        <f>IF(A69="","",IF(COUNTIF(Jornadas!$A$5:$A$104,A69)=0,"Revisar: jornada inexistente",IF(B69="","Revisar: falta ID de escena",IF(E69="","Revisar: falta estado",IF(AND(E69="Completada",H69=""),"Revisar: faltan páginas rodadas",IF(AND(G69&lt;&gt;"",H69&lt;&gt;"",H69&gt;G69,F69="Sí"),"Revisar: páginas rodadas superiores a previstas","Correcto"))))))</f>
        <v/>
      </c>
    </row>
    <row r="70" ht="22" customHeight="1">
      <c r="A70" s="23" t="n"/>
      <c r="B70" s="23" t="n"/>
      <c r="C70" s="25" t="n"/>
      <c r="D70" s="25" t="n"/>
      <c r="E70" s="23" t="n"/>
      <c r="F70" s="23" t="n"/>
      <c r="G70" s="32" t="n"/>
      <c r="H70" s="32" t="n"/>
      <c r="I70" s="40" t="n"/>
      <c r="J70" s="40" t="n"/>
      <c r="K70" s="41">
        <f>IF(A70="","",IF(OR(I70="",J70=""),"",MOD(J70-I70,1)*24))</f>
        <v/>
      </c>
      <c r="L70" s="23" t="n"/>
      <c r="M70" s="25" t="n"/>
      <c r="N70" s="31">
        <f>IF(A70="","",IF(COUNTIF(Jornadas!$A$5:$A$104,A70)=0,"Revisar: jornada inexistente",IF(B70="","Revisar: falta ID de escena",IF(E70="","Revisar: falta estado",IF(AND(E70="Completada",H70=""),"Revisar: faltan páginas rodadas",IF(AND(G70&lt;&gt;"",H70&lt;&gt;"",H70&gt;G70,F70="Sí"),"Revisar: páginas rodadas superiores a previstas","Correcto"))))))</f>
        <v/>
      </c>
    </row>
    <row r="71" ht="22" customHeight="1">
      <c r="A71" s="23" t="n"/>
      <c r="B71" s="23" t="n"/>
      <c r="C71" s="25" t="n"/>
      <c r="D71" s="25" t="n"/>
      <c r="E71" s="23" t="n"/>
      <c r="F71" s="23" t="n"/>
      <c r="G71" s="32" t="n"/>
      <c r="H71" s="32" t="n"/>
      <c r="I71" s="40" t="n"/>
      <c r="J71" s="40" t="n"/>
      <c r="K71" s="41">
        <f>IF(A71="","",IF(OR(I71="",J71=""),"",MOD(J71-I71,1)*24))</f>
        <v/>
      </c>
      <c r="L71" s="23" t="n"/>
      <c r="M71" s="25" t="n"/>
      <c r="N71" s="31">
        <f>IF(A71="","",IF(COUNTIF(Jornadas!$A$5:$A$104,A71)=0,"Revisar: jornada inexistente",IF(B71="","Revisar: falta ID de escena",IF(E71="","Revisar: falta estado",IF(AND(E71="Completada",H71=""),"Revisar: faltan páginas rodadas",IF(AND(G71&lt;&gt;"",H71&lt;&gt;"",H71&gt;G71,F71="Sí"),"Revisar: páginas rodadas superiores a previstas","Correcto"))))))</f>
        <v/>
      </c>
    </row>
    <row r="72" ht="22" customHeight="1">
      <c r="A72" s="23" t="n"/>
      <c r="B72" s="23" t="n"/>
      <c r="C72" s="25" t="n"/>
      <c r="D72" s="25" t="n"/>
      <c r="E72" s="23" t="n"/>
      <c r="F72" s="23" t="n"/>
      <c r="G72" s="32" t="n"/>
      <c r="H72" s="32" t="n"/>
      <c r="I72" s="40" t="n"/>
      <c r="J72" s="40" t="n"/>
      <c r="K72" s="41">
        <f>IF(A72="","",IF(OR(I72="",J72=""),"",MOD(J72-I72,1)*24))</f>
        <v/>
      </c>
      <c r="L72" s="23" t="n"/>
      <c r="M72" s="25" t="n"/>
      <c r="N72" s="31">
        <f>IF(A72="","",IF(COUNTIF(Jornadas!$A$5:$A$104,A72)=0,"Revisar: jornada inexistente",IF(B72="","Revisar: falta ID de escena",IF(E72="","Revisar: falta estado",IF(AND(E72="Completada",H72=""),"Revisar: faltan páginas rodadas",IF(AND(G72&lt;&gt;"",H72&lt;&gt;"",H72&gt;G72,F72="Sí"),"Revisar: páginas rodadas superiores a previstas","Correcto"))))))</f>
        <v/>
      </c>
    </row>
    <row r="73" ht="22" customHeight="1">
      <c r="A73" s="23" t="n"/>
      <c r="B73" s="23" t="n"/>
      <c r="C73" s="25" t="n"/>
      <c r="D73" s="25" t="n"/>
      <c r="E73" s="23" t="n"/>
      <c r="F73" s="23" t="n"/>
      <c r="G73" s="32" t="n"/>
      <c r="H73" s="32" t="n"/>
      <c r="I73" s="40" t="n"/>
      <c r="J73" s="40" t="n"/>
      <c r="K73" s="41">
        <f>IF(A73="","",IF(OR(I73="",J73=""),"",MOD(J73-I73,1)*24))</f>
        <v/>
      </c>
      <c r="L73" s="23" t="n"/>
      <c r="M73" s="25" t="n"/>
      <c r="N73" s="31">
        <f>IF(A73="","",IF(COUNTIF(Jornadas!$A$5:$A$104,A73)=0,"Revisar: jornada inexistente",IF(B73="","Revisar: falta ID de escena",IF(E73="","Revisar: falta estado",IF(AND(E73="Completada",H73=""),"Revisar: faltan páginas rodadas",IF(AND(G73&lt;&gt;"",H73&lt;&gt;"",H73&gt;G73,F73="Sí"),"Revisar: páginas rodadas superiores a previstas","Correcto"))))))</f>
        <v/>
      </c>
    </row>
    <row r="74" ht="22" customHeight="1">
      <c r="A74" s="23" t="n"/>
      <c r="B74" s="23" t="n"/>
      <c r="C74" s="25" t="n"/>
      <c r="D74" s="25" t="n"/>
      <c r="E74" s="23" t="n"/>
      <c r="F74" s="23" t="n"/>
      <c r="G74" s="32" t="n"/>
      <c r="H74" s="32" t="n"/>
      <c r="I74" s="40" t="n"/>
      <c r="J74" s="40" t="n"/>
      <c r="K74" s="41">
        <f>IF(A74="","",IF(OR(I74="",J74=""),"",MOD(J74-I74,1)*24))</f>
        <v/>
      </c>
      <c r="L74" s="23" t="n"/>
      <c r="M74" s="25" t="n"/>
      <c r="N74" s="31">
        <f>IF(A74="","",IF(COUNTIF(Jornadas!$A$5:$A$104,A74)=0,"Revisar: jornada inexistente",IF(B74="","Revisar: falta ID de escena",IF(E74="","Revisar: falta estado",IF(AND(E74="Completada",H74=""),"Revisar: faltan páginas rodadas",IF(AND(G74&lt;&gt;"",H74&lt;&gt;"",H74&gt;G74,F74="Sí"),"Revisar: páginas rodadas superiores a previstas","Correcto"))))))</f>
        <v/>
      </c>
    </row>
    <row r="75" ht="22" customHeight="1">
      <c r="A75" s="23" t="n"/>
      <c r="B75" s="23" t="n"/>
      <c r="C75" s="25" t="n"/>
      <c r="D75" s="25" t="n"/>
      <c r="E75" s="23" t="n"/>
      <c r="F75" s="23" t="n"/>
      <c r="G75" s="32" t="n"/>
      <c r="H75" s="32" t="n"/>
      <c r="I75" s="40" t="n"/>
      <c r="J75" s="40" t="n"/>
      <c r="K75" s="41">
        <f>IF(A75="","",IF(OR(I75="",J75=""),"",MOD(J75-I75,1)*24))</f>
        <v/>
      </c>
      <c r="L75" s="23" t="n"/>
      <c r="M75" s="25" t="n"/>
      <c r="N75" s="31">
        <f>IF(A75="","",IF(COUNTIF(Jornadas!$A$5:$A$104,A75)=0,"Revisar: jornada inexistente",IF(B75="","Revisar: falta ID de escena",IF(E75="","Revisar: falta estado",IF(AND(E75="Completada",H75=""),"Revisar: faltan páginas rodadas",IF(AND(G75&lt;&gt;"",H75&lt;&gt;"",H75&gt;G75,F75="Sí"),"Revisar: páginas rodadas superiores a previstas","Correcto"))))))</f>
        <v/>
      </c>
    </row>
    <row r="76" ht="22" customHeight="1">
      <c r="A76" s="23" t="n"/>
      <c r="B76" s="23" t="n"/>
      <c r="C76" s="25" t="n"/>
      <c r="D76" s="25" t="n"/>
      <c r="E76" s="23" t="n"/>
      <c r="F76" s="23" t="n"/>
      <c r="G76" s="32" t="n"/>
      <c r="H76" s="32" t="n"/>
      <c r="I76" s="40" t="n"/>
      <c r="J76" s="40" t="n"/>
      <c r="K76" s="41">
        <f>IF(A76="","",IF(OR(I76="",J76=""),"",MOD(J76-I76,1)*24))</f>
        <v/>
      </c>
      <c r="L76" s="23" t="n"/>
      <c r="M76" s="25" t="n"/>
      <c r="N76" s="31">
        <f>IF(A76="","",IF(COUNTIF(Jornadas!$A$5:$A$104,A76)=0,"Revisar: jornada inexistente",IF(B76="","Revisar: falta ID de escena",IF(E76="","Revisar: falta estado",IF(AND(E76="Completada",H76=""),"Revisar: faltan páginas rodadas",IF(AND(G76&lt;&gt;"",H76&lt;&gt;"",H76&gt;G76,F76="Sí"),"Revisar: páginas rodadas superiores a previstas","Correcto"))))))</f>
        <v/>
      </c>
    </row>
    <row r="77" ht="22" customHeight="1">
      <c r="A77" s="23" t="n"/>
      <c r="B77" s="23" t="n"/>
      <c r="C77" s="25" t="n"/>
      <c r="D77" s="25" t="n"/>
      <c r="E77" s="23" t="n"/>
      <c r="F77" s="23" t="n"/>
      <c r="G77" s="32" t="n"/>
      <c r="H77" s="32" t="n"/>
      <c r="I77" s="40" t="n"/>
      <c r="J77" s="40" t="n"/>
      <c r="K77" s="41">
        <f>IF(A77="","",IF(OR(I77="",J77=""),"",MOD(J77-I77,1)*24))</f>
        <v/>
      </c>
      <c r="L77" s="23" t="n"/>
      <c r="M77" s="25" t="n"/>
      <c r="N77" s="31">
        <f>IF(A77="","",IF(COUNTIF(Jornadas!$A$5:$A$104,A77)=0,"Revisar: jornada inexistente",IF(B77="","Revisar: falta ID de escena",IF(E77="","Revisar: falta estado",IF(AND(E77="Completada",H77=""),"Revisar: faltan páginas rodadas",IF(AND(G77&lt;&gt;"",H77&lt;&gt;"",H77&gt;G77,F77="Sí"),"Revisar: páginas rodadas superiores a previstas","Correcto"))))))</f>
        <v/>
      </c>
    </row>
    <row r="78" ht="22" customHeight="1">
      <c r="A78" s="23" t="n"/>
      <c r="B78" s="23" t="n"/>
      <c r="C78" s="25" t="n"/>
      <c r="D78" s="25" t="n"/>
      <c r="E78" s="23" t="n"/>
      <c r="F78" s="23" t="n"/>
      <c r="G78" s="32" t="n"/>
      <c r="H78" s="32" t="n"/>
      <c r="I78" s="40" t="n"/>
      <c r="J78" s="40" t="n"/>
      <c r="K78" s="41">
        <f>IF(A78="","",IF(OR(I78="",J78=""),"",MOD(J78-I78,1)*24))</f>
        <v/>
      </c>
      <c r="L78" s="23" t="n"/>
      <c r="M78" s="25" t="n"/>
      <c r="N78" s="31">
        <f>IF(A78="","",IF(COUNTIF(Jornadas!$A$5:$A$104,A78)=0,"Revisar: jornada inexistente",IF(B78="","Revisar: falta ID de escena",IF(E78="","Revisar: falta estado",IF(AND(E78="Completada",H78=""),"Revisar: faltan páginas rodadas",IF(AND(G78&lt;&gt;"",H78&lt;&gt;"",H78&gt;G78,F78="Sí"),"Revisar: páginas rodadas superiores a previstas","Correcto"))))))</f>
        <v/>
      </c>
    </row>
    <row r="79" ht="22" customHeight="1">
      <c r="A79" s="23" t="n"/>
      <c r="B79" s="23" t="n"/>
      <c r="C79" s="25" t="n"/>
      <c r="D79" s="25" t="n"/>
      <c r="E79" s="23" t="n"/>
      <c r="F79" s="23" t="n"/>
      <c r="G79" s="32" t="n"/>
      <c r="H79" s="32" t="n"/>
      <c r="I79" s="40" t="n"/>
      <c r="J79" s="40" t="n"/>
      <c r="K79" s="41">
        <f>IF(A79="","",IF(OR(I79="",J79=""),"",MOD(J79-I79,1)*24))</f>
        <v/>
      </c>
      <c r="L79" s="23" t="n"/>
      <c r="M79" s="25" t="n"/>
      <c r="N79" s="31">
        <f>IF(A79="","",IF(COUNTIF(Jornadas!$A$5:$A$104,A79)=0,"Revisar: jornada inexistente",IF(B79="","Revisar: falta ID de escena",IF(E79="","Revisar: falta estado",IF(AND(E79="Completada",H79=""),"Revisar: faltan páginas rodadas",IF(AND(G79&lt;&gt;"",H79&lt;&gt;"",H79&gt;G79,F79="Sí"),"Revisar: páginas rodadas superiores a previstas","Correcto"))))))</f>
        <v/>
      </c>
    </row>
    <row r="80" ht="22" customHeight="1">
      <c r="A80" s="23" t="n"/>
      <c r="B80" s="23" t="n"/>
      <c r="C80" s="25" t="n"/>
      <c r="D80" s="25" t="n"/>
      <c r="E80" s="23" t="n"/>
      <c r="F80" s="23" t="n"/>
      <c r="G80" s="32" t="n"/>
      <c r="H80" s="32" t="n"/>
      <c r="I80" s="40" t="n"/>
      <c r="J80" s="40" t="n"/>
      <c r="K80" s="41">
        <f>IF(A80="","",IF(OR(I80="",J80=""),"",MOD(J80-I80,1)*24))</f>
        <v/>
      </c>
      <c r="L80" s="23" t="n"/>
      <c r="M80" s="25" t="n"/>
      <c r="N80" s="31">
        <f>IF(A80="","",IF(COUNTIF(Jornadas!$A$5:$A$104,A80)=0,"Revisar: jornada inexistente",IF(B80="","Revisar: falta ID de escena",IF(E80="","Revisar: falta estado",IF(AND(E80="Completada",H80=""),"Revisar: faltan páginas rodadas",IF(AND(G80&lt;&gt;"",H80&lt;&gt;"",H80&gt;G80,F80="Sí"),"Revisar: páginas rodadas superiores a previstas","Correcto"))))))</f>
        <v/>
      </c>
    </row>
    <row r="81" ht="22" customHeight="1">
      <c r="A81" s="23" t="n"/>
      <c r="B81" s="23" t="n"/>
      <c r="C81" s="25" t="n"/>
      <c r="D81" s="25" t="n"/>
      <c r="E81" s="23" t="n"/>
      <c r="F81" s="23" t="n"/>
      <c r="G81" s="32" t="n"/>
      <c r="H81" s="32" t="n"/>
      <c r="I81" s="40" t="n"/>
      <c r="J81" s="40" t="n"/>
      <c r="K81" s="41">
        <f>IF(A81="","",IF(OR(I81="",J81=""),"",MOD(J81-I81,1)*24))</f>
        <v/>
      </c>
      <c r="L81" s="23" t="n"/>
      <c r="M81" s="25" t="n"/>
      <c r="N81" s="31">
        <f>IF(A81="","",IF(COUNTIF(Jornadas!$A$5:$A$104,A81)=0,"Revisar: jornada inexistente",IF(B81="","Revisar: falta ID de escena",IF(E81="","Revisar: falta estado",IF(AND(E81="Completada",H81=""),"Revisar: faltan páginas rodadas",IF(AND(G81&lt;&gt;"",H81&lt;&gt;"",H81&gt;G81,F81="Sí"),"Revisar: páginas rodadas superiores a previstas","Correcto"))))))</f>
        <v/>
      </c>
    </row>
    <row r="82" ht="22" customHeight="1">
      <c r="A82" s="23" t="n"/>
      <c r="B82" s="23" t="n"/>
      <c r="C82" s="25" t="n"/>
      <c r="D82" s="25" t="n"/>
      <c r="E82" s="23" t="n"/>
      <c r="F82" s="23" t="n"/>
      <c r="G82" s="32" t="n"/>
      <c r="H82" s="32" t="n"/>
      <c r="I82" s="40" t="n"/>
      <c r="J82" s="40" t="n"/>
      <c r="K82" s="41">
        <f>IF(A82="","",IF(OR(I82="",J82=""),"",MOD(J82-I82,1)*24))</f>
        <v/>
      </c>
      <c r="L82" s="23" t="n"/>
      <c r="M82" s="25" t="n"/>
      <c r="N82" s="31">
        <f>IF(A82="","",IF(COUNTIF(Jornadas!$A$5:$A$104,A82)=0,"Revisar: jornada inexistente",IF(B82="","Revisar: falta ID de escena",IF(E82="","Revisar: falta estado",IF(AND(E82="Completada",H82=""),"Revisar: faltan páginas rodadas",IF(AND(G82&lt;&gt;"",H82&lt;&gt;"",H82&gt;G82,F82="Sí"),"Revisar: páginas rodadas superiores a previstas","Correcto"))))))</f>
        <v/>
      </c>
    </row>
    <row r="83" ht="22" customHeight="1">
      <c r="A83" s="23" t="n"/>
      <c r="B83" s="23" t="n"/>
      <c r="C83" s="25" t="n"/>
      <c r="D83" s="25" t="n"/>
      <c r="E83" s="23" t="n"/>
      <c r="F83" s="23" t="n"/>
      <c r="G83" s="32" t="n"/>
      <c r="H83" s="32" t="n"/>
      <c r="I83" s="40" t="n"/>
      <c r="J83" s="40" t="n"/>
      <c r="K83" s="41">
        <f>IF(A83="","",IF(OR(I83="",J83=""),"",MOD(J83-I83,1)*24))</f>
        <v/>
      </c>
      <c r="L83" s="23" t="n"/>
      <c r="M83" s="25" t="n"/>
      <c r="N83" s="31">
        <f>IF(A83="","",IF(COUNTIF(Jornadas!$A$5:$A$104,A83)=0,"Revisar: jornada inexistente",IF(B83="","Revisar: falta ID de escena",IF(E83="","Revisar: falta estado",IF(AND(E83="Completada",H83=""),"Revisar: faltan páginas rodadas",IF(AND(G83&lt;&gt;"",H83&lt;&gt;"",H83&gt;G83,F83="Sí"),"Revisar: páginas rodadas superiores a previstas","Correcto"))))))</f>
        <v/>
      </c>
    </row>
    <row r="84" ht="22" customHeight="1">
      <c r="A84" s="23" t="n"/>
      <c r="B84" s="23" t="n"/>
      <c r="C84" s="25" t="n"/>
      <c r="D84" s="25" t="n"/>
      <c r="E84" s="23" t="n"/>
      <c r="F84" s="23" t="n"/>
      <c r="G84" s="32" t="n"/>
      <c r="H84" s="32" t="n"/>
      <c r="I84" s="40" t="n"/>
      <c r="J84" s="40" t="n"/>
      <c r="K84" s="41">
        <f>IF(A84="","",IF(OR(I84="",J84=""),"",MOD(J84-I84,1)*24))</f>
        <v/>
      </c>
      <c r="L84" s="23" t="n"/>
      <c r="M84" s="25" t="n"/>
      <c r="N84" s="31">
        <f>IF(A84="","",IF(COUNTIF(Jornadas!$A$5:$A$104,A84)=0,"Revisar: jornada inexistente",IF(B84="","Revisar: falta ID de escena",IF(E84="","Revisar: falta estado",IF(AND(E84="Completada",H84=""),"Revisar: faltan páginas rodadas",IF(AND(G84&lt;&gt;"",H84&lt;&gt;"",H84&gt;G84,F84="Sí"),"Revisar: páginas rodadas superiores a previstas","Correcto"))))))</f>
        <v/>
      </c>
    </row>
    <row r="85" ht="22" customHeight="1">
      <c r="A85" s="23" t="n"/>
      <c r="B85" s="23" t="n"/>
      <c r="C85" s="25" t="n"/>
      <c r="D85" s="25" t="n"/>
      <c r="E85" s="23" t="n"/>
      <c r="F85" s="23" t="n"/>
      <c r="G85" s="32" t="n"/>
      <c r="H85" s="32" t="n"/>
      <c r="I85" s="40" t="n"/>
      <c r="J85" s="40" t="n"/>
      <c r="K85" s="41">
        <f>IF(A85="","",IF(OR(I85="",J85=""),"",MOD(J85-I85,1)*24))</f>
        <v/>
      </c>
      <c r="L85" s="23" t="n"/>
      <c r="M85" s="25" t="n"/>
      <c r="N85" s="31">
        <f>IF(A85="","",IF(COUNTIF(Jornadas!$A$5:$A$104,A85)=0,"Revisar: jornada inexistente",IF(B85="","Revisar: falta ID de escena",IF(E85="","Revisar: falta estado",IF(AND(E85="Completada",H85=""),"Revisar: faltan páginas rodadas",IF(AND(G85&lt;&gt;"",H85&lt;&gt;"",H85&gt;G85,F85="Sí"),"Revisar: páginas rodadas superiores a previstas","Correcto"))))))</f>
        <v/>
      </c>
    </row>
    <row r="86" ht="22" customHeight="1">
      <c r="A86" s="23" t="n"/>
      <c r="B86" s="23" t="n"/>
      <c r="C86" s="25" t="n"/>
      <c r="D86" s="25" t="n"/>
      <c r="E86" s="23" t="n"/>
      <c r="F86" s="23" t="n"/>
      <c r="G86" s="32" t="n"/>
      <c r="H86" s="32" t="n"/>
      <c r="I86" s="40" t="n"/>
      <c r="J86" s="40" t="n"/>
      <c r="K86" s="41">
        <f>IF(A86="","",IF(OR(I86="",J86=""),"",MOD(J86-I86,1)*24))</f>
        <v/>
      </c>
      <c r="L86" s="23" t="n"/>
      <c r="M86" s="25" t="n"/>
      <c r="N86" s="31">
        <f>IF(A86="","",IF(COUNTIF(Jornadas!$A$5:$A$104,A86)=0,"Revisar: jornada inexistente",IF(B86="","Revisar: falta ID de escena",IF(E86="","Revisar: falta estado",IF(AND(E86="Completada",H86=""),"Revisar: faltan páginas rodadas",IF(AND(G86&lt;&gt;"",H86&lt;&gt;"",H86&gt;G86,F86="Sí"),"Revisar: páginas rodadas superiores a previstas","Correcto"))))))</f>
        <v/>
      </c>
    </row>
    <row r="87" ht="22" customHeight="1">
      <c r="A87" s="23" t="n"/>
      <c r="B87" s="23" t="n"/>
      <c r="C87" s="25" t="n"/>
      <c r="D87" s="25" t="n"/>
      <c r="E87" s="23" t="n"/>
      <c r="F87" s="23" t="n"/>
      <c r="G87" s="32" t="n"/>
      <c r="H87" s="32" t="n"/>
      <c r="I87" s="40" t="n"/>
      <c r="J87" s="40" t="n"/>
      <c r="K87" s="41">
        <f>IF(A87="","",IF(OR(I87="",J87=""),"",MOD(J87-I87,1)*24))</f>
        <v/>
      </c>
      <c r="L87" s="23" t="n"/>
      <c r="M87" s="25" t="n"/>
      <c r="N87" s="31">
        <f>IF(A87="","",IF(COUNTIF(Jornadas!$A$5:$A$104,A87)=0,"Revisar: jornada inexistente",IF(B87="","Revisar: falta ID de escena",IF(E87="","Revisar: falta estado",IF(AND(E87="Completada",H87=""),"Revisar: faltan páginas rodadas",IF(AND(G87&lt;&gt;"",H87&lt;&gt;"",H87&gt;G87,F87="Sí"),"Revisar: páginas rodadas superiores a previstas","Correcto"))))))</f>
        <v/>
      </c>
    </row>
    <row r="88" ht="22" customHeight="1">
      <c r="A88" s="23" t="n"/>
      <c r="B88" s="23" t="n"/>
      <c r="C88" s="25" t="n"/>
      <c r="D88" s="25" t="n"/>
      <c r="E88" s="23" t="n"/>
      <c r="F88" s="23" t="n"/>
      <c r="G88" s="32" t="n"/>
      <c r="H88" s="32" t="n"/>
      <c r="I88" s="40" t="n"/>
      <c r="J88" s="40" t="n"/>
      <c r="K88" s="41">
        <f>IF(A88="","",IF(OR(I88="",J88=""),"",MOD(J88-I88,1)*24))</f>
        <v/>
      </c>
      <c r="L88" s="23" t="n"/>
      <c r="M88" s="25" t="n"/>
      <c r="N88" s="31">
        <f>IF(A88="","",IF(COUNTIF(Jornadas!$A$5:$A$104,A88)=0,"Revisar: jornada inexistente",IF(B88="","Revisar: falta ID de escena",IF(E88="","Revisar: falta estado",IF(AND(E88="Completada",H88=""),"Revisar: faltan páginas rodadas",IF(AND(G88&lt;&gt;"",H88&lt;&gt;"",H88&gt;G88,F88="Sí"),"Revisar: páginas rodadas superiores a previstas","Correcto"))))))</f>
        <v/>
      </c>
    </row>
    <row r="89" ht="22" customHeight="1">
      <c r="A89" s="23" t="n"/>
      <c r="B89" s="23" t="n"/>
      <c r="C89" s="25" t="n"/>
      <c r="D89" s="25" t="n"/>
      <c r="E89" s="23" t="n"/>
      <c r="F89" s="23" t="n"/>
      <c r="G89" s="32" t="n"/>
      <c r="H89" s="32" t="n"/>
      <c r="I89" s="40" t="n"/>
      <c r="J89" s="40" t="n"/>
      <c r="K89" s="41">
        <f>IF(A89="","",IF(OR(I89="",J89=""),"",MOD(J89-I89,1)*24))</f>
        <v/>
      </c>
      <c r="L89" s="23" t="n"/>
      <c r="M89" s="25" t="n"/>
      <c r="N89" s="31">
        <f>IF(A89="","",IF(COUNTIF(Jornadas!$A$5:$A$104,A89)=0,"Revisar: jornada inexistente",IF(B89="","Revisar: falta ID de escena",IF(E89="","Revisar: falta estado",IF(AND(E89="Completada",H89=""),"Revisar: faltan páginas rodadas",IF(AND(G89&lt;&gt;"",H89&lt;&gt;"",H89&gt;G89,F89="Sí"),"Revisar: páginas rodadas superiores a previstas","Correcto"))))))</f>
        <v/>
      </c>
    </row>
    <row r="90" ht="22" customHeight="1">
      <c r="A90" s="23" t="n"/>
      <c r="B90" s="23" t="n"/>
      <c r="C90" s="25" t="n"/>
      <c r="D90" s="25" t="n"/>
      <c r="E90" s="23" t="n"/>
      <c r="F90" s="23" t="n"/>
      <c r="G90" s="32" t="n"/>
      <c r="H90" s="32" t="n"/>
      <c r="I90" s="40" t="n"/>
      <c r="J90" s="40" t="n"/>
      <c r="K90" s="41">
        <f>IF(A90="","",IF(OR(I90="",J90=""),"",MOD(J90-I90,1)*24))</f>
        <v/>
      </c>
      <c r="L90" s="23" t="n"/>
      <c r="M90" s="25" t="n"/>
      <c r="N90" s="31">
        <f>IF(A90="","",IF(COUNTIF(Jornadas!$A$5:$A$104,A90)=0,"Revisar: jornada inexistente",IF(B90="","Revisar: falta ID de escena",IF(E90="","Revisar: falta estado",IF(AND(E90="Completada",H90=""),"Revisar: faltan páginas rodadas",IF(AND(G90&lt;&gt;"",H90&lt;&gt;"",H90&gt;G90,F90="Sí"),"Revisar: páginas rodadas superiores a previstas","Correcto"))))))</f>
        <v/>
      </c>
    </row>
    <row r="91" ht="22" customHeight="1">
      <c r="A91" s="23" t="n"/>
      <c r="B91" s="23" t="n"/>
      <c r="C91" s="25" t="n"/>
      <c r="D91" s="25" t="n"/>
      <c r="E91" s="23" t="n"/>
      <c r="F91" s="23" t="n"/>
      <c r="G91" s="32" t="n"/>
      <c r="H91" s="32" t="n"/>
      <c r="I91" s="40" t="n"/>
      <c r="J91" s="40" t="n"/>
      <c r="K91" s="41">
        <f>IF(A91="","",IF(OR(I91="",J91=""),"",MOD(J91-I91,1)*24))</f>
        <v/>
      </c>
      <c r="L91" s="23" t="n"/>
      <c r="M91" s="25" t="n"/>
      <c r="N91" s="31">
        <f>IF(A91="","",IF(COUNTIF(Jornadas!$A$5:$A$104,A91)=0,"Revisar: jornada inexistente",IF(B91="","Revisar: falta ID de escena",IF(E91="","Revisar: falta estado",IF(AND(E91="Completada",H91=""),"Revisar: faltan páginas rodadas",IF(AND(G91&lt;&gt;"",H91&lt;&gt;"",H91&gt;G91,F91="Sí"),"Revisar: páginas rodadas superiores a previstas","Correcto"))))))</f>
        <v/>
      </c>
    </row>
    <row r="92" ht="22" customHeight="1">
      <c r="A92" s="23" t="n"/>
      <c r="B92" s="23" t="n"/>
      <c r="C92" s="25" t="n"/>
      <c r="D92" s="25" t="n"/>
      <c r="E92" s="23" t="n"/>
      <c r="F92" s="23" t="n"/>
      <c r="G92" s="32" t="n"/>
      <c r="H92" s="32" t="n"/>
      <c r="I92" s="40" t="n"/>
      <c r="J92" s="40" t="n"/>
      <c r="K92" s="41">
        <f>IF(A92="","",IF(OR(I92="",J92=""),"",MOD(J92-I92,1)*24))</f>
        <v/>
      </c>
      <c r="L92" s="23" t="n"/>
      <c r="M92" s="25" t="n"/>
      <c r="N92" s="31">
        <f>IF(A92="","",IF(COUNTIF(Jornadas!$A$5:$A$104,A92)=0,"Revisar: jornada inexistente",IF(B92="","Revisar: falta ID de escena",IF(E92="","Revisar: falta estado",IF(AND(E92="Completada",H92=""),"Revisar: faltan páginas rodadas",IF(AND(G92&lt;&gt;"",H92&lt;&gt;"",H92&gt;G92,F92="Sí"),"Revisar: páginas rodadas superiores a previstas","Correcto"))))))</f>
        <v/>
      </c>
    </row>
    <row r="93" ht="22" customHeight="1">
      <c r="A93" s="23" t="n"/>
      <c r="B93" s="23" t="n"/>
      <c r="C93" s="25" t="n"/>
      <c r="D93" s="25" t="n"/>
      <c r="E93" s="23" t="n"/>
      <c r="F93" s="23" t="n"/>
      <c r="G93" s="32" t="n"/>
      <c r="H93" s="32" t="n"/>
      <c r="I93" s="40" t="n"/>
      <c r="J93" s="40" t="n"/>
      <c r="K93" s="41">
        <f>IF(A93="","",IF(OR(I93="",J93=""),"",MOD(J93-I93,1)*24))</f>
        <v/>
      </c>
      <c r="L93" s="23" t="n"/>
      <c r="M93" s="25" t="n"/>
      <c r="N93" s="31">
        <f>IF(A93="","",IF(COUNTIF(Jornadas!$A$5:$A$104,A93)=0,"Revisar: jornada inexistente",IF(B93="","Revisar: falta ID de escena",IF(E93="","Revisar: falta estado",IF(AND(E93="Completada",H93=""),"Revisar: faltan páginas rodadas",IF(AND(G93&lt;&gt;"",H93&lt;&gt;"",H93&gt;G93,F93="Sí"),"Revisar: páginas rodadas superiores a previstas","Correcto"))))))</f>
        <v/>
      </c>
    </row>
    <row r="94" ht="22" customHeight="1">
      <c r="A94" s="23" t="n"/>
      <c r="B94" s="23" t="n"/>
      <c r="C94" s="25" t="n"/>
      <c r="D94" s="25" t="n"/>
      <c r="E94" s="23" t="n"/>
      <c r="F94" s="23" t="n"/>
      <c r="G94" s="32" t="n"/>
      <c r="H94" s="32" t="n"/>
      <c r="I94" s="40" t="n"/>
      <c r="J94" s="40" t="n"/>
      <c r="K94" s="41">
        <f>IF(A94="","",IF(OR(I94="",J94=""),"",MOD(J94-I94,1)*24))</f>
        <v/>
      </c>
      <c r="L94" s="23" t="n"/>
      <c r="M94" s="25" t="n"/>
      <c r="N94" s="31">
        <f>IF(A94="","",IF(COUNTIF(Jornadas!$A$5:$A$104,A94)=0,"Revisar: jornada inexistente",IF(B94="","Revisar: falta ID de escena",IF(E94="","Revisar: falta estado",IF(AND(E94="Completada",H94=""),"Revisar: faltan páginas rodadas",IF(AND(G94&lt;&gt;"",H94&lt;&gt;"",H94&gt;G94,F94="Sí"),"Revisar: páginas rodadas superiores a previstas","Correcto"))))))</f>
        <v/>
      </c>
    </row>
    <row r="95" ht="22" customHeight="1">
      <c r="A95" s="23" t="n"/>
      <c r="B95" s="23" t="n"/>
      <c r="C95" s="25" t="n"/>
      <c r="D95" s="25" t="n"/>
      <c r="E95" s="23" t="n"/>
      <c r="F95" s="23" t="n"/>
      <c r="G95" s="32" t="n"/>
      <c r="H95" s="32" t="n"/>
      <c r="I95" s="40" t="n"/>
      <c r="J95" s="40" t="n"/>
      <c r="K95" s="41">
        <f>IF(A95="","",IF(OR(I95="",J95=""),"",MOD(J95-I95,1)*24))</f>
        <v/>
      </c>
      <c r="L95" s="23" t="n"/>
      <c r="M95" s="25" t="n"/>
      <c r="N95" s="31">
        <f>IF(A95="","",IF(COUNTIF(Jornadas!$A$5:$A$104,A95)=0,"Revisar: jornada inexistente",IF(B95="","Revisar: falta ID de escena",IF(E95="","Revisar: falta estado",IF(AND(E95="Completada",H95=""),"Revisar: faltan páginas rodadas",IF(AND(G95&lt;&gt;"",H95&lt;&gt;"",H95&gt;G95,F95="Sí"),"Revisar: páginas rodadas superiores a previstas","Correcto"))))))</f>
        <v/>
      </c>
    </row>
    <row r="96" ht="22" customHeight="1">
      <c r="A96" s="23" t="n"/>
      <c r="B96" s="23" t="n"/>
      <c r="C96" s="25" t="n"/>
      <c r="D96" s="25" t="n"/>
      <c r="E96" s="23" t="n"/>
      <c r="F96" s="23" t="n"/>
      <c r="G96" s="32" t="n"/>
      <c r="H96" s="32" t="n"/>
      <c r="I96" s="40" t="n"/>
      <c r="J96" s="40" t="n"/>
      <c r="K96" s="41">
        <f>IF(A96="","",IF(OR(I96="",J96=""),"",MOD(J96-I96,1)*24))</f>
        <v/>
      </c>
      <c r="L96" s="23" t="n"/>
      <c r="M96" s="25" t="n"/>
      <c r="N96" s="31">
        <f>IF(A96="","",IF(COUNTIF(Jornadas!$A$5:$A$104,A96)=0,"Revisar: jornada inexistente",IF(B96="","Revisar: falta ID de escena",IF(E96="","Revisar: falta estado",IF(AND(E96="Completada",H96=""),"Revisar: faltan páginas rodadas",IF(AND(G96&lt;&gt;"",H96&lt;&gt;"",H96&gt;G96,F96="Sí"),"Revisar: páginas rodadas superiores a previstas","Correcto"))))))</f>
        <v/>
      </c>
    </row>
    <row r="97" ht="22" customHeight="1">
      <c r="A97" s="23" t="n"/>
      <c r="B97" s="23" t="n"/>
      <c r="C97" s="25" t="n"/>
      <c r="D97" s="25" t="n"/>
      <c r="E97" s="23" t="n"/>
      <c r="F97" s="23" t="n"/>
      <c r="G97" s="32" t="n"/>
      <c r="H97" s="32" t="n"/>
      <c r="I97" s="40" t="n"/>
      <c r="J97" s="40" t="n"/>
      <c r="K97" s="41">
        <f>IF(A97="","",IF(OR(I97="",J97=""),"",MOD(J97-I97,1)*24))</f>
        <v/>
      </c>
      <c r="L97" s="23" t="n"/>
      <c r="M97" s="25" t="n"/>
      <c r="N97" s="31">
        <f>IF(A97="","",IF(COUNTIF(Jornadas!$A$5:$A$104,A97)=0,"Revisar: jornada inexistente",IF(B97="","Revisar: falta ID de escena",IF(E97="","Revisar: falta estado",IF(AND(E97="Completada",H97=""),"Revisar: faltan páginas rodadas",IF(AND(G97&lt;&gt;"",H97&lt;&gt;"",H97&gt;G97,F97="Sí"),"Revisar: páginas rodadas superiores a previstas","Correcto"))))))</f>
        <v/>
      </c>
    </row>
    <row r="98" ht="22" customHeight="1">
      <c r="A98" s="23" t="n"/>
      <c r="B98" s="23" t="n"/>
      <c r="C98" s="25" t="n"/>
      <c r="D98" s="25" t="n"/>
      <c r="E98" s="23" t="n"/>
      <c r="F98" s="23" t="n"/>
      <c r="G98" s="32" t="n"/>
      <c r="H98" s="32" t="n"/>
      <c r="I98" s="40" t="n"/>
      <c r="J98" s="40" t="n"/>
      <c r="K98" s="41">
        <f>IF(A98="","",IF(OR(I98="",J98=""),"",MOD(J98-I98,1)*24))</f>
        <v/>
      </c>
      <c r="L98" s="23" t="n"/>
      <c r="M98" s="25" t="n"/>
      <c r="N98" s="31">
        <f>IF(A98="","",IF(COUNTIF(Jornadas!$A$5:$A$104,A98)=0,"Revisar: jornada inexistente",IF(B98="","Revisar: falta ID de escena",IF(E98="","Revisar: falta estado",IF(AND(E98="Completada",H98=""),"Revisar: faltan páginas rodadas",IF(AND(G98&lt;&gt;"",H98&lt;&gt;"",H98&gt;G98,F98="Sí"),"Revisar: páginas rodadas superiores a previstas","Correcto"))))))</f>
        <v/>
      </c>
    </row>
    <row r="99" ht="22" customHeight="1">
      <c r="A99" s="23" t="n"/>
      <c r="B99" s="23" t="n"/>
      <c r="C99" s="25" t="n"/>
      <c r="D99" s="25" t="n"/>
      <c r="E99" s="23" t="n"/>
      <c r="F99" s="23" t="n"/>
      <c r="G99" s="32" t="n"/>
      <c r="H99" s="32" t="n"/>
      <c r="I99" s="40" t="n"/>
      <c r="J99" s="40" t="n"/>
      <c r="K99" s="41">
        <f>IF(A99="","",IF(OR(I99="",J99=""),"",MOD(J99-I99,1)*24))</f>
        <v/>
      </c>
      <c r="L99" s="23" t="n"/>
      <c r="M99" s="25" t="n"/>
      <c r="N99" s="31">
        <f>IF(A99="","",IF(COUNTIF(Jornadas!$A$5:$A$104,A99)=0,"Revisar: jornada inexistente",IF(B99="","Revisar: falta ID de escena",IF(E99="","Revisar: falta estado",IF(AND(E99="Completada",H99=""),"Revisar: faltan páginas rodadas",IF(AND(G99&lt;&gt;"",H99&lt;&gt;"",H99&gt;G99,F99="Sí"),"Revisar: páginas rodadas superiores a previstas","Correcto"))))))</f>
        <v/>
      </c>
    </row>
    <row r="100" ht="22" customHeight="1">
      <c r="A100" s="23" t="n"/>
      <c r="B100" s="23" t="n"/>
      <c r="C100" s="25" t="n"/>
      <c r="D100" s="25" t="n"/>
      <c r="E100" s="23" t="n"/>
      <c r="F100" s="23" t="n"/>
      <c r="G100" s="32" t="n"/>
      <c r="H100" s="32" t="n"/>
      <c r="I100" s="40" t="n"/>
      <c r="J100" s="40" t="n"/>
      <c r="K100" s="41">
        <f>IF(A100="","",IF(OR(I100="",J100=""),"",MOD(J100-I100,1)*24))</f>
        <v/>
      </c>
      <c r="L100" s="23" t="n"/>
      <c r="M100" s="25" t="n"/>
      <c r="N100" s="31">
        <f>IF(A100="","",IF(COUNTIF(Jornadas!$A$5:$A$104,A100)=0,"Revisar: jornada inexistente",IF(B100="","Revisar: falta ID de escena",IF(E100="","Revisar: falta estado",IF(AND(E100="Completada",H100=""),"Revisar: faltan páginas rodadas",IF(AND(G100&lt;&gt;"",H100&lt;&gt;"",H100&gt;G100,F100="Sí"),"Revisar: páginas rodadas superiores a previstas","Correcto"))))))</f>
        <v/>
      </c>
    </row>
    <row r="101" ht="22" customHeight="1">
      <c r="A101" s="23" t="n"/>
      <c r="B101" s="23" t="n"/>
      <c r="C101" s="25" t="n"/>
      <c r="D101" s="25" t="n"/>
      <c r="E101" s="23" t="n"/>
      <c r="F101" s="23" t="n"/>
      <c r="G101" s="32" t="n"/>
      <c r="H101" s="32" t="n"/>
      <c r="I101" s="40" t="n"/>
      <c r="J101" s="40" t="n"/>
      <c r="K101" s="41">
        <f>IF(A101="","",IF(OR(I101="",J101=""),"",MOD(J101-I101,1)*24))</f>
        <v/>
      </c>
      <c r="L101" s="23" t="n"/>
      <c r="M101" s="25" t="n"/>
      <c r="N101" s="31">
        <f>IF(A101="","",IF(COUNTIF(Jornadas!$A$5:$A$104,A101)=0,"Revisar: jornada inexistente",IF(B101="","Revisar: falta ID de escena",IF(E101="","Revisar: falta estado",IF(AND(E101="Completada",H101=""),"Revisar: faltan páginas rodadas",IF(AND(G101&lt;&gt;"",H101&lt;&gt;"",H101&gt;G101,F101="Sí"),"Revisar: páginas rodadas superiores a previstas","Correcto"))))))</f>
        <v/>
      </c>
    </row>
    <row r="102" ht="22" customHeight="1">
      <c r="A102" s="23" t="n"/>
      <c r="B102" s="23" t="n"/>
      <c r="C102" s="25" t="n"/>
      <c r="D102" s="25" t="n"/>
      <c r="E102" s="23" t="n"/>
      <c r="F102" s="23" t="n"/>
      <c r="G102" s="32" t="n"/>
      <c r="H102" s="32" t="n"/>
      <c r="I102" s="40" t="n"/>
      <c r="J102" s="40" t="n"/>
      <c r="K102" s="41">
        <f>IF(A102="","",IF(OR(I102="",J102=""),"",MOD(J102-I102,1)*24))</f>
        <v/>
      </c>
      <c r="L102" s="23" t="n"/>
      <c r="M102" s="25" t="n"/>
      <c r="N102" s="31">
        <f>IF(A102="","",IF(COUNTIF(Jornadas!$A$5:$A$104,A102)=0,"Revisar: jornada inexistente",IF(B102="","Revisar: falta ID de escena",IF(E102="","Revisar: falta estado",IF(AND(E102="Completada",H102=""),"Revisar: faltan páginas rodadas",IF(AND(G102&lt;&gt;"",H102&lt;&gt;"",H102&gt;G102,F102="Sí"),"Revisar: páginas rodadas superiores a previstas","Correcto"))))))</f>
        <v/>
      </c>
    </row>
    <row r="103" ht="22" customHeight="1">
      <c r="A103" s="23" t="n"/>
      <c r="B103" s="23" t="n"/>
      <c r="C103" s="25" t="n"/>
      <c r="D103" s="25" t="n"/>
      <c r="E103" s="23" t="n"/>
      <c r="F103" s="23" t="n"/>
      <c r="G103" s="32" t="n"/>
      <c r="H103" s="32" t="n"/>
      <c r="I103" s="40" t="n"/>
      <c r="J103" s="40" t="n"/>
      <c r="K103" s="41">
        <f>IF(A103="","",IF(OR(I103="",J103=""),"",MOD(J103-I103,1)*24))</f>
        <v/>
      </c>
      <c r="L103" s="23" t="n"/>
      <c r="M103" s="25" t="n"/>
      <c r="N103" s="31">
        <f>IF(A103="","",IF(COUNTIF(Jornadas!$A$5:$A$104,A103)=0,"Revisar: jornada inexistente",IF(B103="","Revisar: falta ID de escena",IF(E103="","Revisar: falta estado",IF(AND(E103="Completada",H103=""),"Revisar: faltan páginas rodadas",IF(AND(G103&lt;&gt;"",H103&lt;&gt;"",H103&gt;G103,F103="Sí"),"Revisar: páginas rodadas superiores a previstas","Correcto"))))))</f>
        <v/>
      </c>
    </row>
    <row r="104" ht="22" customHeight="1">
      <c r="A104" s="23" t="n"/>
      <c r="B104" s="23" t="n"/>
      <c r="C104" s="25" t="n"/>
      <c r="D104" s="25" t="n"/>
      <c r="E104" s="23" t="n"/>
      <c r="F104" s="23" t="n"/>
      <c r="G104" s="32" t="n"/>
      <c r="H104" s="32" t="n"/>
      <c r="I104" s="40" t="n"/>
      <c r="J104" s="40" t="n"/>
      <c r="K104" s="41">
        <f>IF(A104="","",IF(OR(I104="",J104=""),"",MOD(J104-I104,1)*24))</f>
        <v/>
      </c>
      <c r="L104" s="23" t="n"/>
      <c r="M104" s="25" t="n"/>
      <c r="N104" s="31">
        <f>IF(A104="","",IF(COUNTIF(Jornadas!$A$5:$A$104,A104)=0,"Revisar: jornada inexistente",IF(B104="","Revisar: falta ID de escena",IF(E104="","Revisar: falta estado",IF(AND(E104="Completada",H104=""),"Revisar: faltan páginas rodadas",IF(AND(G104&lt;&gt;"",H104&lt;&gt;"",H104&gt;G104,F104="Sí"),"Revisar: páginas rodadas superiores a previstas","Correcto"))))))</f>
        <v/>
      </c>
    </row>
  </sheetData>
  <autoFilter ref="A4:N4"/>
  <mergeCells count="1">
    <mergeCell ref="A1:N1"/>
  </mergeCells>
  <conditionalFormatting sqref="E5:E104">
    <cfRule type="expression" priority="1" dxfId="3">
      <formula>E5="Completada"</formula>
    </cfRule>
    <cfRule type="expression" priority="2" dxfId="4">
      <formula>E5="Parcial"</formula>
    </cfRule>
    <cfRule type="expression" priority="3" dxfId="6">
      <formula>E5="No rodada"</formula>
    </cfRule>
    <cfRule type="expression" priority="4" dxfId="7">
      <formula>E5="Añadida"</formula>
    </cfRule>
  </conditionalFormatting>
  <conditionalFormatting sqref="N5:N104">
    <cfRule type="expression" priority="5" dxfId="0">
      <formula>ISNUMBER(SEARCH("Correcto",N5))</formula>
    </cfRule>
    <cfRule type="expression" priority="6" dxfId="1">
      <formula>ISNUMBER(SEARCH("Revisar",N5))</formula>
    </cfRule>
  </conditionalFormatting>
  <conditionalFormatting sqref="H5:H104">
    <cfRule type="cellIs" priority="7" operator="lessThan" dxfId="6">
      <formula>0</formula>
    </cfRule>
  </conditionalFormatting>
  <conditionalFormatting sqref="A5:N104">
    <cfRule type="expression" priority="8" dxfId="4">
      <formula>AND($A5&lt;&gt;"",$E5="Parcial",$M5="")</formula>
    </cfRule>
  </conditionalFormatting>
  <dataValidations count="8">
    <dataValidation sqref="A5:A104" showDropDown="0" showInputMessage="1" showErrorMessage="1" allowBlank="0" errorTitle="ID no válido" error="El ID debe existir en la hoja Jornadas." promptTitle="Jornada" prompt="Selecciona un ID existente en la hoja Jornadas." type="list">
      <formula1>Jornadas!$A$5:$A$104</formula1>
    </dataValidation>
    <dataValidation sqref="B5:B104" showDropDown="0" showInputMessage="0" showErrorMessage="0" allowBlank="0" type="textLength" operator="lessThanOrEqual">
      <formula1>20</formula1>
    </dataValidation>
    <dataValidation sqref="E5:E104" showDropDown="0" showInputMessage="0" showErrorMessage="1" allowBlank="0" errorTitle="Valor no válido" error="Selecciona uno de los valores permitidos." type="list" errorStyle="stop">
      <formula1>"Completada,Parcial,No rodada,Añadida"</formula1>
    </dataValidation>
    <dataValidation sqref="F5:F104" showDropDown="0" showInputMessage="0" showErrorMessage="1" allowBlank="0" errorTitle="Valor no válido" error="Selecciona uno de los valores permitidos." type="list" errorStyle="stop">
      <formula1>"Sí,No"</formula1>
    </dataValidation>
    <dataValidation sqref="G5:H104" showDropDown="0" showInputMessage="0" showErrorMessage="0" allowBlank="0" type="decimal" operator="between">
      <formula1>0</formula1>
      <formula2>50</formula2>
    </dataValidation>
    <dataValidation sqref="I5:J104" showDropDown="0" showInputMessage="0" showErrorMessage="0" allowBlank="0" type="time" operator="between">
      <formula1>0</formula1>
      <formula2>TIME(23,59,59)</formula2>
    </dataValidation>
    <dataValidation sqref="L5:L104" showDropDown="0" showInputMessage="0" showErrorMessage="0" allowBlank="0" type="whole" operator="between">
      <formula1>0</formula1>
      <formula2>999</formula2>
    </dataValidation>
    <dataValidation sqref="M5:M104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5" customWidth="1" min="3" max="3"/>
    <col width="27" customWidth="1" min="4" max="4"/>
    <col width="15" customWidth="1" min="5" max="5"/>
    <col width="14" customWidth="1" min="6" max="6"/>
    <col width="14" customWidth="1" min="7" max="7"/>
    <col width="14" customWidth="1" min="8" max="8"/>
    <col width="17" customWidth="1" min="9" max="9"/>
    <col width="15" customWidth="1" min="10" max="10"/>
    <col width="38" customWidth="1" min="11" max="11"/>
    <col width="38" customWidth="1" min="12" max="12"/>
  </cols>
  <sheetData>
    <row r="1" ht="28" customHeight="1">
      <c r="A1" s="1" t="inlineStr">
        <is>
          <t>PERSONAL PARTICIPANTE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4" t="n"/>
    </row>
    <row r="2" ht="28" customHeight="1">
      <c r="A2" s="21" t="inlineStr">
        <is>
          <t>No introduzcas DNI, direcciones, teléfonos, datos bancarios ni otra información personal no necesaria.</t>
        </is>
      </c>
    </row>
    <row r="3"/>
    <row r="4" ht="30" customHeight="1">
      <c r="A4" s="22" t="inlineStr">
        <is>
          <t>ID jornada</t>
        </is>
      </c>
      <c r="B4" s="22" t="inlineStr">
        <is>
          <t>Nombre profesional o alias</t>
        </is>
      </c>
      <c r="C4" s="22" t="inlineStr">
        <is>
          <t>Área</t>
        </is>
      </c>
      <c r="D4" s="22" t="inlineStr">
        <is>
          <t>Función</t>
        </is>
      </c>
      <c r="E4" s="22" t="inlineStr">
        <is>
          <t>Convocatoria</t>
        </is>
      </c>
      <c r="F4" s="22" t="inlineStr">
        <is>
          <t>Entrada real</t>
        </is>
      </c>
      <c r="G4" s="22" t="inlineStr">
        <is>
          <t>Salida real</t>
        </is>
      </c>
      <c r="H4" s="22" t="inlineStr">
        <is>
          <t>Pausa (min)</t>
        </is>
      </c>
      <c r="I4" s="22" t="inlineStr">
        <is>
          <t>Horas previstas</t>
        </is>
      </c>
      <c r="J4" s="22" t="inlineStr">
        <is>
          <t>Horas netas</t>
        </is>
      </c>
      <c r="K4" s="22" t="inlineStr">
        <is>
          <t>Revisión</t>
        </is>
      </c>
      <c r="L4" s="22" t="inlineStr">
        <is>
          <t>Observaciones</t>
        </is>
      </c>
    </row>
    <row r="5" ht="22" customHeight="1">
      <c r="A5" s="23" t="inlineStr">
        <is>
          <t>JOR-001</t>
        </is>
      </c>
      <c r="B5" s="25" t="inlineStr">
        <is>
          <t>Lara Foco</t>
        </is>
      </c>
      <c r="C5" s="23" t="inlineStr">
        <is>
          <t>Dirección</t>
        </is>
      </c>
      <c r="D5" s="25" t="inlineStr">
        <is>
          <t>Ayudante de dirección</t>
        </is>
      </c>
      <c r="E5" s="40" t="n">
        <v>0.3125</v>
      </c>
      <c r="F5" s="40" t="n">
        <v>0.3159722222222222</v>
      </c>
      <c r="G5" s="40" t="n">
        <v>0.8</v>
      </c>
      <c r="H5" s="23" t="n">
        <v>55</v>
      </c>
      <c r="I5" s="41">
        <f>IF(A5="","",IF(OR(E5="",G5=""),"",MOD(G5-E5,1)*24-IF(H5="",0,H5/60)))</f>
        <v/>
      </c>
      <c r="J5" s="41">
        <f>IF(A5="","",IF(OR(F5="",G5=""),"",MAX(0,MOD(G5-F5,1)*24-IF(H5="",0,H5/60))))</f>
        <v/>
      </c>
      <c r="K5" s="31">
        <f>IF(A5="","",IF(COUNTIF(Jornadas!$A$5:$A$104,A5)=0,"Revisar: jornada inexistente",IF(OR(B5="",C5="",D5=""),"Revisar: faltan datos básicos",IF(AND(F5&lt;&gt;"",G5=""),"Revisar: falta salida",IF(AND(G5&lt;&gt;"",F5=""),"Revisar: falta entrada",IF(AND(H5&lt;&gt;"",H5&lt;0),"Revisar: pausa no válida","Correcto"))))))</f>
        <v/>
      </c>
      <c r="L5" s="25" t="inlineStr">
        <is>
          <t>Cierre de parte</t>
        </is>
      </c>
    </row>
    <row r="6" ht="22" customHeight="1">
      <c r="A6" s="23" t="inlineStr">
        <is>
          <t>JOR-001</t>
        </is>
      </c>
      <c r="B6" s="25" t="inlineStr">
        <is>
          <t>Bruno Trípode</t>
        </is>
      </c>
      <c r="C6" s="23" t="inlineStr">
        <is>
          <t>Fotografía</t>
        </is>
      </c>
      <c r="D6" s="25" t="inlineStr">
        <is>
          <t>Operador de cámara</t>
        </is>
      </c>
      <c r="E6" s="40" t="n">
        <v>0.3229166666666667</v>
      </c>
      <c r="F6" s="40" t="n">
        <v>0.3215277777777778</v>
      </c>
      <c r="G6" s="40" t="n">
        <v>0.7916666666666666</v>
      </c>
      <c r="H6" s="23" t="n">
        <v>60</v>
      </c>
      <c r="I6" s="41">
        <f>IF(A6="","",IF(OR(E6="",G6=""),"",MOD(G6-E6,1)*24-IF(H6="",0,H6/60)))</f>
        <v/>
      </c>
      <c r="J6" s="41">
        <f>IF(A6="","",IF(OR(F6="",G6=""),"",MAX(0,MOD(G6-F6,1)*24-IF(H6="",0,H6/60))))</f>
        <v/>
      </c>
      <c r="K6" s="31">
        <f>IF(A6="","",IF(COUNTIF(Jornadas!$A$5:$A$104,A6)=0,"Revisar: jornada inexistente",IF(OR(B6="",C6="",D6=""),"Revisar: faltan datos básicos",IF(AND(F6&lt;&gt;"",G6=""),"Revisar: falta salida",IF(AND(G6&lt;&gt;"",F6=""),"Revisar: falta entrada",IF(AND(H6&lt;&gt;"",H6&lt;0),"Revisar: pausa no válida","Correcto"))))))</f>
        <v/>
      </c>
      <c r="L6" s="25" t="inlineStr">
        <is>
          <t>Equipo ficticio A</t>
        </is>
      </c>
    </row>
    <row r="7" ht="22" customHeight="1">
      <c r="A7" s="23" t="inlineStr">
        <is>
          <t>JOR-001</t>
        </is>
      </c>
      <c r="B7" s="25" t="inlineStr">
        <is>
          <t>Vega Claqueta</t>
        </is>
      </c>
      <c r="C7" s="23" t="inlineStr">
        <is>
          <t>Sonido</t>
        </is>
      </c>
      <c r="D7" s="25" t="inlineStr">
        <is>
          <t>Técnica de sonido</t>
        </is>
      </c>
      <c r="E7" s="40" t="n">
        <v>0.3229166666666667</v>
      </c>
      <c r="F7" s="40" t="n">
        <v>0.3243055555555556</v>
      </c>
      <c r="G7" s="40" t="n">
        <v>0.7888888888888889</v>
      </c>
      <c r="H7" s="23" t="n">
        <v>60</v>
      </c>
      <c r="I7" s="41">
        <f>IF(A7="","",IF(OR(E7="",G7=""),"",MOD(G7-E7,1)*24-IF(H7="",0,H7/60)))</f>
        <v/>
      </c>
      <c r="J7" s="41">
        <f>IF(A7="","",IF(OR(F7="",G7=""),"",MAX(0,MOD(G7-F7,1)*24-IF(H7="",0,H7/60))))</f>
        <v/>
      </c>
      <c r="K7" s="31">
        <f>IF(A7="","",IF(COUNTIF(Jornadas!$A$5:$A$104,A7)=0,"Revisar: jornada inexistente",IF(OR(B7="",C7="",D7=""),"Revisar: faltan datos básicos",IF(AND(F7&lt;&gt;"",G7=""),"Revisar: falta salida",IF(AND(G7&lt;&gt;"",F7=""),"Revisar: falta entrada",IF(AND(H7&lt;&gt;"",H7&lt;0),"Revisar: pausa no válida","Correcto"))))))</f>
        <v/>
      </c>
      <c r="L7" s="25" t="inlineStr">
        <is>
          <t>Sin observaciones</t>
        </is>
      </c>
    </row>
    <row r="8" ht="22" customHeight="1">
      <c r="A8" s="23" t="inlineStr">
        <is>
          <t>JOR-002</t>
        </is>
      </c>
      <c r="B8" s="25" t="inlineStr">
        <is>
          <t>Nico Atrezzo</t>
        </is>
      </c>
      <c r="C8" s="23" t="inlineStr">
        <is>
          <t>Arte</t>
        </is>
      </c>
      <c r="D8" s="25" t="inlineStr">
        <is>
          <t>Ayudante de arte</t>
        </is>
      </c>
      <c r="E8" s="40" t="n">
        <v>0.3333333333333333</v>
      </c>
      <c r="F8" s="40" t="n">
        <v>0.3347222222222222</v>
      </c>
      <c r="G8" s="40" t="n">
        <v>0.7368055555555556</v>
      </c>
      <c r="H8" s="23" t="n">
        <v>45</v>
      </c>
      <c r="I8" s="41">
        <f>IF(A8="","",IF(OR(E8="",G8=""),"",MOD(G8-E8,1)*24-IF(H8="",0,H8/60)))</f>
        <v/>
      </c>
      <c r="J8" s="41">
        <f>IF(A8="","",IF(OR(F8="",G8=""),"",MAX(0,MOD(G8-F8,1)*24-IF(H8="",0,H8/60))))</f>
        <v/>
      </c>
      <c r="K8" s="31">
        <f>IF(A8="","",IF(COUNTIF(Jornadas!$A$5:$A$104,A8)=0,"Revisar: jornada inexistente",IF(OR(B8="",C8="",D8=""),"Revisar: faltan datos básicos",IF(AND(F8&lt;&gt;"",G8=""),"Revisar: falta salida",IF(AND(G8&lt;&gt;"",F8=""),"Revisar: falta entrada",IF(AND(H8&lt;&gt;"",H8&lt;0),"Revisar: pausa no válida","Correcto"))))))</f>
        <v/>
      </c>
      <c r="L8" s="25" t="inlineStr">
        <is>
          <t>Recogida pendiente</t>
        </is>
      </c>
    </row>
    <row r="9" ht="22" customHeight="1">
      <c r="A9" s="23" t="n"/>
      <c r="B9" s="25" t="n"/>
      <c r="C9" s="23" t="n"/>
      <c r="D9" s="25" t="n"/>
      <c r="E9" s="40" t="n"/>
      <c r="F9" s="40" t="n"/>
      <c r="G9" s="40" t="n"/>
      <c r="H9" s="23" t="n"/>
      <c r="I9" s="41">
        <f>IF(A9="","",IF(OR(E9="",G9=""),"",MOD(G9-E9,1)*24-IF(H9="",0,H9/60)))</f>
        <v/>
      </c>
      <c r="J9" s="41">
        <f>IF(A9="","",IF(OR(F9="",G9=""),"",MAX(0,MOD(G9-F9,1)*24-IF(H9="",0,H9/60))))</f>
        <v/>
      </c>
      <c r="K9" s="31">
        <f>IF(A9="","",IF(COUNTIF(Jornadas!$A$5:$A$104,A9)=0,"Revisar: jornada inexistente",IF(OR(B9="",C9="",D9=""),"Revisar: faltan datos básicos",IF(AND(F9&lt;&gt;"",G9=""),"Revisar: falta salida",IF(AND(G9&lt;&gt;"",F9=""),"Revisar: falta entrada",IF(AND(H9&lt;&gt;"",H9&lt;0),"Revisar: pausa no válida","Correcto"))))))</f>
        <v/>
      </c>
      <c r="L9" s="25" t="n"/>
    </row>
    <row r="10" ht="22" customHeight="1">
      <c r="A10" s="23" t="n"/>
      <c r="B10" s="25" t="n"/>
      <c r="C10" s="23" t="n"/>
      <c r="D10" s="25" t="n"/>
      <c r="E10" s="40" t="n"/>
      <c r="F10" s="40" t="n"/>
      <c r="G10" s="40" t="n"/>
      <c r="H10" s="23" t="n"/>
      <c r="I10" s="41">
        <f>IF(A10="","",IF(OR(E10="",G10=""),"",MOD(G10-E10,1)*24-IF(H10="",0,H10/60)))</f>
        <v/>
      </c>
      <c r="J10" s="41">
        <f>IF(A10="","",IF(OR(F10="",G10=""),"",MAX(0,MOD(G10-F10,1)*24-IF(H10="",0,H10/60))))</f>
        <v/>
      </c>
      <c r="K10" s="31">
        <f>IF(A10="","",IF(COUNTIF(Jornadas!$A$5:$A$104,A10)=0,"Revisar: jornada inexistente",IF(OR(B10="",C10="",D10=""),"Revisar: faltan datos básicos",IF(AND(F10&lt;&gt;"",G10=""),"Revisar: falta salida",IF(AND(G10&lt;&gt;"",F10=""),"Revisar: falta entrada",IF(AND(H10&lt;&gt;"",H10&lt;0),"Revisar: pausa no válida","Correcto"))))))</f>
        <v/>
      </c>
      <c r="L10" s="25" t="n"/>
    </row>
    <row r="11" ht="22" customHeight="1">
      <c r="A11" s="23" t="n"/>
      <c r="B11" s="25" t="n"/>
      <c r="C11" s="23" t="n"/>
      <c r="D11" s="25" t="n"/>
      <c r="E11" s="40" t="n"/>
      <c r="F11" s="40" t="n"/>
      <c r="G11" s="40" t="n"/>
      <c r="H11" s="23" t="n"/>
      <c r="I11" s="41">
        <f>IF(A11="","",IF(OR(E11="",G11=""),"",MOD(G11-E11,1)*24-IF(H11="",0,H11/60)))</f>
        <v/>
      </c>
      <c r="J11" s="41">
        <f>IF(A11="","",IF(OR(F11="",G11=""),"",MAX(0,MOD(G11-F11,1)*24-IF(H11="",0,H11/60))))</f>
        <v/>
      </c>
      <c r="K11" s="31">
        <f>IF(A11="","",IF(COUNTIF(Jornadas!$A$5:$A$104,A11)=0,"Revisar: jornada inexistente",IF(OR(B11="",C11="",D11=""),"Revisar: faltan datos básicos",IF(AND(F11&lt;&gt;"",G11=""),"Revisar: falta salida",IF(AND(G11&lt;&gt;"",F11=""),"Revisar: falta entrada",IF(AND(H11&lt;&gt;"",H11&lt;0),"Revisar: pausa no válida","Correcto"))))))</f>
        <v/>
      </c>
      <c r="L11" s="25" t="n"/>
    </row>
    <row r="12" ht="22" customHeight="1">
      <c r="A12" s="23" t="n"/>
      <c r="B12" s="25" t="n"/>
      <c r="C12" s="23" t="n"/>
      <c r="D12" s="25" t="n"/>
      <c r="E12" s="40" t="n"/>
      <c r="F12" s="40" t="n"/>
      <c r="G12" s="40" t="n"/>
      <c r="H12" s="23" t="n"/>
      <c r="I12" s="41">
        <f>IF(A12="","",IF(OR(E12="",G12=""),"",MOD(G12-E12,1)*24-IF(H12="",0,H12/60)))</f>
        <v/>
      </c>
      <c r="J12" s="41">
        <f>IF(A12="","",IF(OR(F12="",G12=""),"",MAX(0,MOD(G12-F12,1)*24-IF(H12="",0,H12/60))))</f>
        <v/>
      </c>
      <c r="K12" s="31">
        <f>IF(A12="","",IF(COUNTIF(Jornadas!$A$5:$A$104,A12)=0,"Revisar: jornada inexistente",IF(OR(B12="",C12="",D12=""),"Revisar: faltan datos básicos",IF(AND(F12&lt;&gt;"",G12=""),"Revisar: falta salida",IF(AND(G12&lt;&gt;"",F12=""),"Revisar: falta entrada",IF(AND(H12&lt;&gt;"",H12&lt;0),"Revisar: pausa no válida","Correcto"))))))</f>
        <v/>
      </c>
      <c r="L12" s="25" t="n"/>
    </row>
    <row r="13" ht="22" customHeight="1">
      <c r="A13" s="23" t="n"/>
      <c r="B13" s="25" t="n"/>
      <c r="C13" s="23" t="n"/>
      <c r="D13" s="25" t="n"/>
      <c r="E13" s="40" t="n"/>
      <c r="F13" s="40" t="n"/>
      <c r="G13" s="40" t="n"/>
      <c r="H13" s="23" t="n"/>
      <c r="I13" s="41">
        <f>IF(A13="","",IF(OR(E13="",G13=""),"",MOD(G13-E13,1)*24-IF(H13="",0,H13/60)))</f>
        <v/>
      </c>
      <c r="J13" s="41">
        <f>IF(A13="","",IF(OR(F13="",G13=""),"",MAX(0,MOD(G13-F13,1)*24-IF(H13="",0,H13/60))))</f>
        <v/>
      </c>
      <c r="K13" s="31">
        <f>IF(A13="","",IF(COUNTIF(Jornadas!$A$5:$A$104,A13)=0,"Revisar: jornada inexistente",IF(OR(B13="",C13="",D13=""),"Revisar: faltan datos básicos",IF(AND(F13&lt;&gt;"",G13=""),"Revisar: falta salida",IF(AND(G13&lt;&gt;"",F13=""),"Revisar: falta entrada",IF(AND(H13&lt;&gt;"",H13&lt;0),"Revisar: pausa no válida","Correcto"))))))</f>
        <v/>
      </c>
      <c r="L13" s="25" t="n"/>
    </row>
    <row r="14" ht="22" customHeight="1">
      <c r="A14" s="23" t="n"/>
      <c r="B14" s="25" t="n"/>
      <c r="C14" s="23" t="n"/>
      <c r="D14" s="25" t="n"/>
      <c r="E14" s="40" t="n"/>
      <c r="F14" s="40" t="n"/>
      <c r="G14" s="40" t="n"/>
      <c r="H14" s="23" t="n"/>
      <c r="I14" s="41">
        <f>IF(A14="","",IF(OR(E14="",G14=""),"",MOD(G14-E14,1)*24-IF(H14="",0,H14/60)))</f>
        <v/>
      </c>
      <c r="J14" s="41">
        <f>IF(A14="","",IF(OR(F14="",G14=""),"",MAX(0,MOD(G14-F14,1)*24-IF(H14="",0,H14/60))))</f>
        <v/>
      </c>
      <c r="K14" s="31">
        <f>IF(A14="","",IF(COUNTIF(Jornadas!$A$5:$A$104,A14)=0,"Revisar: jornada inexistente",IF(OR(B14="",C14="",D14=""),"Revisar: faltan datos básicos",IF(AND(F14&lt;&gt;"",G14=""),"Revisar: falta salida",IF(AND(G14&lt;&gt;"",F14=""),"Revisar: falta entrada",IF(AND(H14&lt;&gt;"",H14&lt;0),"Revisar: pausa no válida","Correcto"))))))</f>
        <v/>
      </c>
      <c r="L14" s="25" t="n"/>
    </row>
    <row r="15" ht="22" customHeight="1">
      <c r="A15" s="23" t="n"/>
      <c r="B15" s="25" t="n"/>
      <c r="C15" s="23" t="n"/>
      <c r="D15" s="25" t="n"/>
      <c r="E15" s="40" t="n"/>
      <c r="F15" s="40" t="n"/>
      <c r="G15" s="40" t="n"/>
      <c r="H15" s="23" t="n"/>
      <c r="I15" s="41">
        <f>IF(A15="","",IF(OR(E15="",G15=""),"",MOD(G15-E15,1)*24-IF(H15="",0,H15/60)))</f>
        <v/>
      </c>
      <c r="J15" s="41">
        <f>IF(A15="","",IF(OR(F15="",G15=""),"",MAX(0,MOD(G15-F15,1)*24-IF(H15="",0,H15/60))))</f>
        <v/>
      </c>
      <c r="K15" s="31">
        <f>IF(A15="","",IF(COUNTIF(Jornadas!$A$5:$A$104,A15)=0,"Revisar: jornada inexistente",IF(OR(B15="",C15="",D15=""),"Revisar: faltan datos básicos",IF(AND(F15&lt;&gt;"",G15=""),"Revisar: falta salida",IF(AND(G15&lt;&gt;"",F15=""),"Revisar: falta entrada",IF(AND(H15&lt;&gt;"",H15&lt;0),"Revisar: pausa no válida","Correcto"))))))</f>
        <v/>
      </c>
      <c r="L15" s="25" t="n"/>
    </row>
    <row r="16" ht="22" customHeight="1">
      <c r="A16" s="23" t="n"/>
      <c r="B16" s="25" t="n"/>
      <c r="C16" s="23" t="n"/>
      <c r="D16" s="25" t="n"/>
      <c r="E16" s="40" t="n"/>
      <c r="F16" s="40" t="n"/>
      <c r="G16" s="40" t="n"/>
      <c r="H16" s="23" t="n"/>
      <c r="I16" s="41">
        <f>IF(A16="","",IF(OR(E16="",G16=""),"",MOD(G16-E16,1)*24-IF(H16="",0,H16/60)))</f>
        <v/>
      </c>
      <c r="J16" s="41">
        <f>IF(A16="","",IF(OR(F16="",G16=""),"",MAX(0,MOD(G16-F16,1)*24-IF(H16="",0,H16/60))))</f>
        <v/>
      </c>
      <c r="K16" s="31">
        <f>IF(A16="","",IF(COUNTIF(Jornadas!$A$5:$A$104,A16)=0,"Revisar: jornada inexistente",IF(OR(B16="",C16="",D16=""),"Revisar: faltan datos básicos",IF(AND(F16&lt;&gt;"",G16=""),"Revisar: falta salida",IF(AND(G16&lt;&gt;"",F16=""),"Revisar: falta entrada",IF(AND(H16&lt;&gt;"",H16&lt;0),"Revisar: pausa no válida","Correcto"))))))</f>
        <v/>
      </c>
      <c r="L16" s="25" t="n"/>
    </row>
    <row r="17" ht="22" customHeight="1">
      <c r="A17" s="23" t="n"/>
      <c r="B17" s="25" t="n"/>
      <c r="C17" s="23" t="n"/>
      <c r="D17" s="25" t="n"/>
      <c r="E17" s="40" t="n"/>
      <c r="F17" s="40" t="n"/>
      <c r="G17" s="40" t="n"/>
      <c r="H17" s="23" t="n"/>
      <c r="I17" s="41">
        <f>IF(A17="","",IF(OR(E17="",G17=""),"",MOD(G17-E17,1)*24-IF(H17="",0,H17/60)))</f>
        <v/>
      </c>
      <c r="J17" s="41">
        <f>IF(A17="","",IF(OR(F17="",G17=""),"",MAX(0,MOD(G17-F17,1)*24-IF(H17="",0,H17/60))))</f>
        <v/>
      </c>
      <c r="K17" s="31">
        <f>IF(A17="","",IF(COUNTIF(Jornadas!$A$5:$A$104,A17)=0,"Revisar: jornada inexistente",IF(OR(B17="",C17="",D17=""),"Revisar: faltan datos básicos",IF(AND(F17&lt;&gt;"",G17=""),"Revisar: falta salida",IF(AND(G17&lt;&gt;"",F17=""),"Revisar: falta entrada",IF(AND(H17&lt;&gt;"",H17&lt;0),"Revisar: pausa no válida","Correcto"))))))</f>
        <v/>
      </c>
      <c r="L17" s="25" t="n"/>
    </row>
    <row r="18" ht="22" customHeight="1">
      <c r="A18" s="23" t="n"/>
      <c r="B18" s="25" t="n"/>
      <c r="C18" s="23" t="n"/>
      <c r="D18" s="25" t="n"/>
      <c r="E18" s="40" t="n"/>
      <c r="F18" s="40" t="n"/>
      <c r="G18" s="40" t="n"/>
      <c r="H18" s="23" t="n"/>
      <c r="I18" s="41">
        <f>IF(A18="","",IF(OR(E18="",G18=""),"",MOD(G18-E18,1)*24-IF(H18="",0,H18/60)))</f>
        <v/>
      </c>
      <c r="J18" s="41">
        <f>IF(A18="","",IF(OR(F18="",G18=""),"",MAX(0,MOD(G18-F18,1)*24-IF(H18="",0,H18/60))))</f>
        <v/>
      </c>
      <c r="K18" s="31">
        <f>IF(A18="","",IF(COUNTIF(Jornadas!$A$5:$A$104,A18)=0,"Revisar: jornada inexistente",IF(OR(B18="",C18="",D18=""),"Revisar: faltan datos básicos",IF(AND(F18&lt;&gt;"",G18=""),"Revisar: falta salida",IF(AND(G18&lt;&gt;"",F18=""),"Revisar: falta entrada",IF(AND(H18&lt;&gt;"",H18&lt;0),"Revisar: pausa no válida","Correcto"))))))</f>
        <v/>
      </c>
      <c r="L18" s="25" t="n"/>
    </row>
    <row r="19" ht="22" customHeight="1">
      <c r="A19" s="23" t="n"/>
      <c r="B19" s="25" t="n"/>
      <c r="C19" s="23" t="n"/>
      <c r="D19" s="25" t="n"/>
      <c r="E19" s="40" t="n"/>
      <c r="F19" s="40" t="n"/>
      <c r="G19" s="40" t="n"/>
      <c r="H19" s="23" t="n"/>
      <c r="I19" s="41">
        <f>IF(A19="","",IF(OR(E19="",G19=""),"",MOD(G19-E19,1)*24-IF(H19="",0,H19/60)))</f>
        <v/>
      </c>
      <c r="J19" s="41">
        <f>IF(A19="","",IF(OR(F19="",G19=""),"",MAX(0,MOD(G19-F19,1)*24-IF(H19="",0,H19/60))))</f>
        <v/>
      </c>
      <c r="K19" s="31">
        <f>IF(A19="","",IF(COUNTIF(Jornadas!$A$5:$A$104,A19)=0,"Revisar: jornada inexistente",IF(OR(B19="",C19="",D19=""),"Revisar: faltan datos básicos",IF(AND(F19&lt;&gt;"",G19=""),"Revisar: falta salida",IF(AND(G19&lt;&gt;"",F19=""),"Revisar: falta entrada",IF(AND(H19&lt;&gt;"",H19&lt;0),"Revisar: pausa no válida","Correcto"))))))</f>
        <v/>
      </c>
      <c r="L19" s="25" t="n"/>
    </row>
    <row r="20" ht="22" customHeight="1">
      <c r="A20" s="23" t="n"/>
      <c r="B20" s="25" t="n"/>
      <c r="C20" s="23" t="n"/>
      <c r="D20" s="25" t="n"/>
      <c r="E20" s="40" t="n"/>
      <c r="F20" s="40" t="n"/>
      <c r="G20" s="40" t="n"/>
      <c r="H20" s="23" t="n"/>
      <c r="I20" s="41">
        <f>IF(A20="","",IF(OR(E20="",G20=""),"",MOD(G20-E20,1)*24-IF(H20="",0,H20/60)))</f>
        <v/>
      </c>
      <c r="J20" s="41">
        <f>IF(A20="","",IF(OR(F20="",G20=""),"",MAX(0,MOD(G20-F20,1)*24-IF(H20="",0,H20/60))))</f>
        <v/>
      </c>
      <c r="K20" s="31">
        <f>IF(A20="","",IF(COUNTIF(Jornadas!$A$5:$A$104,A20)=0,"Revisar: jornada inexistente",IF(OR(B20="",C20="",D20=""),"Revisar: faltan datos básicos",IF(AND(F20&lt;&gt;"",G20=""),"Revisar: falta salida",IF(AND(G20&lt;&gt;"",F20=""),"Revisar: falta entrada",IF(AND(H20&lt;&gt;"",H20&lt;0),"Revisar: pausa no válida","Correcto"))))))</f>
        <v/>
      </c>
      <c r="L20" s="25" t="n"/>
    </row>
    <row r="21" ht="22" customHeight="1">
      <c r="A21" s="23" t="n"/>
      <c r="B21" s="25" t="n"/>
      <c r="C21" s="23" t="n"/>
      <c r="D21" s="25" t="n"/>
      <c r="E21" s="40" t="n"/>
      <c r="F21" s="40" t="n"/>
      <c r="G21" s="40" t="n"/>
      <c r="H21" s="23" t="n"/>
      <c r="I21" s="41">
        <f>IF(A21="","",IF(OR(E21="",G21=""),"",MOD(G21-E21,1)*24-IF(H21="",0,H21/60)))</f>
        <v/>
      </c>
      <c r="J21" s="41">
        <f>IF(A21="","",IF(OR(F21="",G21=""),"",MAX(0,MOD(G21-F21,1)*24-IF(H21="",0,H21/60))))</f>
        <v/>
      </c>
      <c r="K21" s="31">
        <f>IF(A21="","",IF(COUNTIF(Jornadas!$A$5:$A$104,A21)=0,"Revisar: jornada inexistente",IF(OR(B21="",C21="",D21=""),"Revisar: faltan datos básicos",IF(AND(F21&lt;&gt;"",G21=""),"Revisar: falta salida",IF(AND(G21&lt;&gt;"",F21=""),"Revisar: falta entrada",IF(AND(H21&lt;&gt;"",H21&lt;0),"Revisar: pausa no válida","Correcto"))))))</f>
        <v/>
      </c>
      <c r="L21" s="25" t="n"/>
    </row>
    <row r="22" ht="22" customHeight="1">
      <c r="A22" s="23" t="n"/>
      <c r="B22" s="25" t="n"/>
      <c r="C22" s="23" t="n"/>
      <c r="D22" s="25" t="n"/>
      <c r="E22" s="40" t="n"/>
      <c r="F22" s="40" t="n"/>
      <c r="G22" s="40" t="n"/>
      <c r="H22" s="23" t="n"/>
      <c r="I22" s="41">
        <f>IF(A22="","",IF(OR(E22="",G22=""),"",MOD(G22-E22,1)*24-IF(H22="",0,H22/60)))</f>
        <v/>
      </c>
      <c r="J22" s="41">
        <f>IF(A22="","",IF(OR(F22="",G22=""),"",MAX(0,MOD(G22-F22,1)*24-IF(H22="",0,H22/60))))</f>
        <v/>
      </c>
      <c r="K22" s="31">
        <f>IF(A22="","",IF(COUNTIF(Jornadas!$A$5:$A$104,A22)=0,"Revisar: jornada inexistente",IF(OR(B22="",C22="",D22=""),"Revisar: faltan datos básicos",IF(AND(F22&lt;&gt;"",G22=""),"Revisar: falta salida",IF(AND(G22&lt;&gt;"",F22=""),"Revisar: falta entrada",IF(AND(H22&lt;&gt;"",H22&lt;0),"Revisar: pausa no válida","Correcto"))))))</f>
        <v/>
      </c>
      <c r="L22" s="25" t="n"/>
    </row>
    <row r="23" ht="22" customHeight="1">
      <c r="A23" s="23" t="n"/>
      <c r="B23" s="25" t="n"/>
      <c r="C23" s="23" t="n"/>
      <c r="D23" s="25" t="n"/>
      <c r="E23" s="40" t="n"/>
      <c r="F23" s="40" t="n"/>
      <c r="G23" s="40" t="n"/>
      <c r="H23" s="23" t="n"/>
      <c r="I23" s="41">
        <f>IF(A23="","",IF(OR(E23="",G23=""),"",MOD(G23-E23,1)*24-IF(H23="",0,H23/60)))</f>
        <v/>
      </c>
      <c r="J23" s="41">
        <f>IF(A23="","",IF(OR(F23="",G23=""),"",MAX(0,MOD(G23-F23,1)*24-IF(H23="",0,H23/60))))</f>
        <v/>
      </c>
      <c r="K23" s="31">
        <f>IF(A23="","",IF(COUNTIF(Jornadas!$A$5:$A$104,A23)=0,"Revisar: jornada inexistente",IF(OR(B23="",C23="",D23=""),"Revisar: faltan datos básicos",IF(AND(F23&lt;&gt;"",G23=""),"Revisar: falta salida",IF(AND(G23&lt;&gt;"",F23=""),"Revisar: falta entrada",IF(AND(H23&lt;&gt;"",H23&lt;0),"Revisar: pausa no válida","Correcto"))))))</f>
        <v/>
      </c>
      <c r="L23" s="25" t="n"/>
    </row>
    <row r="24" ht="22" customHeight="1">
      <c r="A24" s="23" t="n"/>
      <c r="B24" s="25" t="n"/>
      <c r="C24" s="23" t="n"/>
      <c r="D24" s="25" t="n"/>
      <c r="E24" s="40" t="n"/>
      <c r="F24" s="40" t="n"/>
      <c r="G24" s="40" t="n"/>
      <c r="H24" s="23" t="n"/>
      <c r="I24" s="41">
        <f>IF(A24="","",IF(OR(E24="",G24=""),"",MOD(G24-E24,1)*24-IF(H24="",0,H24/60)))</f>
        <v/>
      </c>
      <c r="J24" s="41">
        <f>IF(A24="","",IF(OR(F24="",G24=""),"",MAX(0,MOD(G24-F24,1)*24-IF(H24="",0,H24/60))))</f>
        <v/>
      </c>
      <c r="K24" s="31">
        <f>IF(A24="","",IF(COUNTIF(Jornadas!$A$5:$A$104,A24)=0,"Revisar: jornada inexistente",IF(OR(B24="",C24="",D24=""),"Revisar: faltan datos básicos",IF(AND(F24&lt;&gt;"",G24=""),"Revisar: falta salida",IF(AND(G24&lt;&gt;"",F24=""),"Revisar: falta entrada",IF(AND(H24&lt;&gt;"",H24&lt;0),"Revisar: pausa no válida","Correcto"))))))</f>
        <v/>
      </c>
      <c r="L24" s="25" t="n"/>
    </row>
    <row r="25" ht="22" customHeight="1">
      <c r="A25" s="23" t="n"/>
      <c r="B25" s="25" t="n"/>
      <c r="C25" s="23" t="n"/>
      <c r="D25" s="25" t="n"/>
      <c r="E25" s="40" t="n"/>
      <c r="F25" s="40" t="n"/>
      <c r="G25" s="40" t="n"/>
      <c r="H25" s="23" t="n"/>
      <c r="I25" s="41">
        <f>IF(A25="","",IF(OR(E25="",G25=""),"",MOD(G25-E25,1)*24-IF(H25="",0,H25/60)))</f>
        <v/>
      </c>
      <c r="J25" s="41">
        <f>IF(A25="","",IF(OR(F25="",G25=""),"",MAX(0,MOD(G25-F25,1)*24-IF(H25="",0,H25/60))))</f>
        <v/>
      </c>
      <c r="K25" s="31">
        <f>IF(A25="","",IF(COUNTIF(Jornadas!$A$5:$A$104,A25)=0,"Revisar: jornada inexistente",IF(OR(B25="",C25="",D25=""),"Revisar: faltan datos básicos",IF(AND(F25&lt;&gt;"",G25=""),"Revisar: falta salida",IF(AND(G25&lt;&gt;"",F25=""),"Revisar: falta entrada",IF(AND(H25&lt;&gt;"",H25&lt;0),"Revisar: pausa no válida","Correcto"))))))</f>
        <v/>
      </c>
      <c r="L25" s="25" t="n"/>
    </row>
    <row r="26" ht="22" customHeight="1">
      <c r="A26" s="23" t="n"/>
      <c r="B26" s="25" t="n"/>
      <c r="C26" s="23" t="n"/>
      <c r="D26" s="25" t="n"/>
      <c r="E26" s="40" t="n"/>
      <c r="F26" s="40" t="n"/>
      <c r="G26" s="40" t="n"/>
      <c r="H26" s="23" t="n"/>
      <c r="I26" s="41">
        <f>IF(A26="","",IF(OR(E26="",G26=""),"",MOD(G26-E26,1)*24-IF(H26="",0,H26/60)))</f>
        <v/>
      </c>
      <c r="J26" s="41">
        <f>IF(A26="","",IF(OR(F26="",G26=""),"",MAX(0,MOD(G26-F26,1)*24-IF(H26="",0,H26/60))))</f>
        <v/>
      </c>
      <c r="K26" s="31">
        <f>IF(A26="","",IF(COUNTIF(Jornadas!$A$5:$A$104,A26)=0,"Revisar: jornada inexistente",IF(OR(B26="",C26="",D26=""),"Revisar: faltan datos básicos",IF(AND(F26&lt;&gt;"",G26=""),"Revisar: falta salida",IF(AND(G26&lt;&gt;"",F26=""),"Revisar: falta entrada",IF(AND(H26&lt;&gt;"",H26&lt;0),"Revisar: pausa no válida","Correcto"))))))</f>
        <v/>
      </c>
      <c r="L26" s="25" t="n"/>
    </row>
    <row r="27" ht="22" customHeight="1">
      <c r="A27" s="23" t="n"/>
      <c r="B27" s="25" t="n"/>
      <c r="C27" s="23" t="n"/>
      <c r="D27" s="25" t="n"/>
      <c r="E27" s="40" t="n"/>
      <c r="F27" s="40" t="n"/>
      <c r="G27" s="40" t="n"/>
      <c r="H27" s="23" t="n"/>
      <c r="I27" s="41">
        <f>IF(A27="","",IF(OR(E27="",G27=""),"",MOD(G27-E27,1)*24-IF(H27="",0,H27/60)))</f>
        <v/>
      </c>
      <c r="J27" s="41">
        <f>IF(A27="","",IF(OR(F27="",G27=""),"",MAX(0,MOD(G27-F27,1)*24-IF(H27="",0,H27/60))))</f>
        <v/>
      </c>
      <c r="K27" s="31">
        <f>IF(A27="","",IF(COUNTIF(Jornadas!$A$5:$A$104,A27)=0,"Revisar: jornada inexistente",IF(OR(B27="",C27="",D27=""),"Revisar: faltan datos básicos",IF(AND(F27&lt;&gt;"",G27=""),"Revisar: falta salida",IF(AND(G27&lt;&gt;"",F27=""),"Revisar: falta entrada",IF(AND(H27&lt;&gt;"",H27&lt;0),"Revisar: pausa no válida","Correcto"))))))</f>
        <v/>
      </c>
      <c r="L27" s="25" t="n"/>
    </row>
    <row r="28" ht="22" customHeight="1">
      <c r="A28" s="23" t="n"/>
      <c r="B28" s="25" t="n"/>
      <c r="C28" s="23" t="n"/>
      <c r="D28" s="25" t="n"/>
      <c r="E28" s="40" t="n"/>
      <c r="F28" s="40" t="n"/>
      <c r="G28" s="40" t="n"/>
      <c r="H28" s="23" t="n"/>
      <c r="I28" s="41">
        <f>IF(A28="","",IF(OR(E28="",G28=""),"",MOD(G28-E28,1)*24-IF(H28="",0,H28/60)))</f>
        <v/>
      </c>
      <c r="J28" s="41">
        <f>IF(A28="","",IF(OR(F28="",G28=""),"",MAX(0,MOD(G28-F28,1)*24-IF(H28="",0,H28/60))))</f>
        <v/>
      </c>
      <c r="K28" s="31">
        <f>IF(A28="","",IF(COUNTIF(Jornadas!$A$5:$A$104,A28)=0,"Revisar: jornada inexistente",IF(OR(B28="",C28="",D28=""),"Revisar: faltan datos básicos",IF(AND(F28&lt;&gt;"",G28=""),"Revisar: falta salida",IF(AND(G28&lt;&gt;"",F28=""),"Revisar: falta entrada",IF(AND(H28&lt;&gt;"",H28&lt;0),"Revisar: pausa no válida","Correcto"))))))</f>
        <v/>
      </c>
      <c r="L28" s="25" t="n"/>
    </row>
    <row r="29" ht="22" customHeight="1">
      <c r="A29" s="23" t="n"/>
      <c r="B29" s="25" t="n"/>
      <c r="C29" s="23" t="n"/>
      <c r="D29" s="25" t="n"/>
      <c r="E29" s="40" t="n"/>
      <c r="F29" s="40" t="n"/>
      <c r="G29" s="40" t="n"/>
      <c r="H29" s="23" t="n"/>
      <c r="I29" s="41">
        <f>IF(A29="","",IF(OR(E29="",G29=""),"",MOD(G29-E29,1)*24-IF(H29="",0,H29/60)))</f>
        <v/>
      </c>
      <c r="J29" s="41">
        <f>IF(A29="","",IF(OR(F29="",G29=""),"",MAX(0,MOD(G29-F29,1)*24-IF(H29="",0,H29/60))))</f>
        <v/>
      </c>
      <c r="K29" s="31">
        <f>IF(A29="","",IF(COUNTIF(Jornadas!$A$5:$A$104,A29)=0,"Revisar: jornada inexistente",IF(OR(B29="",C29="",D29=""),"Revisar: faltan datos básicos",IF(AND(F29&lt;&gt;"",G29=""),"Revisar: falta salida",IF(AND(G29&lt;&gt;"",F29=""),"Revisar: falta entrada",IF(AND(H29&lt;&gt;"",H29&lt;0),"Revisar: pausa no válida","Correcto"))))))</f>
        <v/>
      </c>
      <c r="L29" s="25" t="n"/>
    </row>
    <row r="30" ht="22" customHeight="1">
      <c r="A30" s="23" t="n"/>
      <c r="B30" s="25" t="n"/>
      <c r="C30" s="23" t="n"/>
      <c r="D30" s="25" t="n"/>
      <c r="E30" s="40" t="n"/>
      <c r="F30" s="40" t="n"/>
      <c r="G30" s="40" t="n"/>
      <c r="H30" s="23" t="n"/>
      <c r="I30" s="41">
        <f>IF(A30="","",IF(OR(E30="",G30=""),"",MOD(G30-E30,1)*24-IF(H30="",0,H30/60)))</f>
        <v/>
      </c>
      <c r="J30" s="41">
        <f>IF(A30="","",IF(OR(F30="",G30=""),"",MAX(0,MOD(G30-F30,1)*24-IF(H30="",0,H30/60))))</f>
        <v/>
      </c>
      <c r="K30" s="31">
        <f>IF(A30="","",IF(COUNTIF(Jornadas!$A$5:$A$104,A30)=0,"Revisar: jornada inexistente",IF(OR(B30="",C30="",D30=""),"Revisar: faltan datos básicos",IF(AND(F30&lt;&gt;"",G30=""),"Revisar: falta salida",IF(AND(G30&lt;&gt;"",F30=""),"Revisar: falta entrada",IF(AND(H30&lt;&gt;"",H30&lt;0),"Revisar: pausa no válida","Correcto"))))))</f>
        <v/>
      </c>
      <c r="L30" s="25" t="n"/>
    </row>
    <row r="31" ht="22" customHeight="1">
      <c r="A31" s="23" t="n"/>
      <c r="B31" s="25" t="n"/>
      <c r="C31" s="23" t="n"/>
      <c r="D31" s="25" t="n"/>
      <c r="E31" s="40" t="n"/>
      <c r="F31" s="40" t="n"/>
      <c r="G31" s="40" t="n"/>
      <c r="H31" s="23" t="n"/>
      <c r="I31" s="41">
        <f>IF(A31="","",IF(OR(E31="",G31=""),"",MOD(G31-E31,1)*24-IF(H31="",0,H31/60)))</f>
        <v/>
      </c>
      <c r="J31" s="41">
        <f>IF(A31="","",IF(OR(F31="",G31=""),"",MAX(0,MOD(G31-F31,1)*24-IF(H31="",0,H31/60))))</f>
        <v/>
      </c>
      <c r="K31" s="31">
        <f>IF(A31="","",IF(COUNTIF(Jornadas!$A$5:$A$104,A31)=0,"Revisar: jornada inexistente",IF(OR(B31="",C31="",D31=""),"Revisar: faltan datos básicos",IF(AND(F31&lt;&gt;"",G31=""),"Revisar: falta salida",IF(AND(G31&lt;&gt;"",F31=""),"Revisar: falta entrada",IF(AND(H31&lt;&gt;"",H31&lt;0),"Revisar: pausa no válida","Correcto"))))))</f>
        <v/>
      </c>
      <c r="L31" s="25" t="n"/>
    </row>
    <row r="32" ht="22" customHeight="1">
      <c r="A32" s="23" t="n"/>
      <c r="B32" s="25" t="n"/>
      <c r="C32" s="23" t="n"/>
      <c r="D32" s="25" t="n"/>
      <c r="E32" s="40" t="n"/>
      <c r="F32" s="40" t="n"/>
      <c r="G32" s="40" t="n"/>
      <c r="H32" s="23" t="n"/>
      <c r="I32" s="41">
        <f>IF(A32="","",IF(OR(E32="",G32=""),"",MOD(G32-E32,1)*24-IF(H32="",0,H32/60)))</f>
        <v/>
      </c>
      <c r="J32" s="41">
        <f>IF(A32="","",IF(OR(F32="",G32=""),"",MAX(0,MOD(G32-F32,1)*24-IF(H32="",0,H32/60))))</f>
        <v/>
      </c>
      <c r="K32" s="31">
        <f>IF(A32="","",IF(COUNTIF(Jornadas!$A$5:$A$104,A32)=0,"Revisar: jornada inexistente",IF(OR(B32="",C32="",D32=""),"Revisar: faltan datos básicos",IF(AND(F32&lt;&gt;"",G32=""),"Revisar: falta salida",IF(AND(G32&lt;&gt;"",F32=""),"Revisar: falta entrada",IF(AND(H32&lt;&gt;"",H32&lt;0),"Revisar: pausa no válida","Correcto"))))))</f>
        <v/>
      </c>
      <c r="L32" s="25" t="n"/>
    </row>
    <row r="33" ht="22" customHeight="1">
      <c r="A33" s="23" t="n"/>
      <c r="B33" s="25" t="n"/>
      <c r="C33" s="23" t="n"/>
      <c r="D33" s="25" t="n"/>
      <c r="E33" s="40" t="n"/>
      <c r="F33" s="40" t="n"/>
      <c r="G33" s="40" t="n"/>
      <c r="H33" s="23" t="n"/>
      <c r="I33" s="41">
        <f>IF(A33="","",IF(OR(E33="",G33=""),"",MOD(G33-E33,1)*24-IF(H33="",0,H33/60)))</f>
        <v/>
      </c>
      <c r="J33" s="41">
        <f>IF(A33="","",IF(OR(F33="",G33=""),"",MAX(0,MOD(G33-F33,1)*24-IF(H33="",0,H33/60))))</f>
        <v/>
      </c>
      <c r="K33" s="31">
        <f>IF(A33="","",IF(COUNTIF(Jornadas!$A$5:$A$104,A33)=0,"Revisar: jornada inexistente",IF(OR(B33="",C33="",D33=""),"Revisar: faltan datos básicos",IF(AND(F33&lt;&gt;"",G33=""),"Revisar: falta salida",IF(AND(G33&lt;&gt;"",F33=""),"Revisar: falta entrada",IF(AND(H33&lt;&gt;"",H33&lt;0),"Revisar: pausa no válida","Correcto"))))))</f>
        <v/>
      </c>
      <c r="L33" s="25" t="n"/>
    </row>
    <row r="34" ht="22" customHeight="1">
      <c r="A34" s="23" t="n"/>
      <c r="B34" s="25" t="n"/>
      <c r="C34" s="23" t="n"/>
      <c r="D34" s="25" t="n"/>
      <c r="E34" s="40" t="n"/>
      <c r="F34" s="40" t="n"/>
      <c r="G34" s="40" t="n"/>
      <c r="H34" s="23" t="n"/>
      <c r="I34" s="41">
        <f>IF(A34="","",IF(OR(E34="",G34=""),"",MOD(G34-E34,1)*24-IF(H34="",0,H34/60)))</f>
        <v/>
      </c>
      <c r="J34" s="41">
        <f>IF(A34="","",IF(OR(F34="",G34=""),"",MAX(0,MOD(G34-F34,1)*24-IF(H34="",0,H34/60))))</f>
        <v/>
      </c>
      <c r="K34" s="31">
        <f>IF(A34="","",IF(COUNTIF(Jornadas!$A$5:$A$104,A34)=0,"Revisar: jornada inexistente",IF(OR(B34="",C34="",D34=""),"Revisar: faltan datos básicos",IF(AND(F34&lt;&gt;"",G34=""),"Revisar: falta salida",IF(AND(G34&lt;&gt;"",F34=""),"Revisar: falta entrada",IF(AND(H34&lt;&gt;"",H34&lt;0),"Revisar: pausa no válida","Correcto"))))))</f>
        <v/>
      </c>
      <c r="L34" s="25" t="n"/>
    </row>
    <row r="35" ht="22" customHeight="1">
      <c r="A35" s="23" t="n"/>
      <c r="B35" s="25" t="n"/>
      <c r="C35" s="23" t="n"/>
      <c r="D35" s="25" t="n"/>
      <c r="E35" s="40" t="n"/>
      <c r="F35" s="40" t="n"/>
      <c r="G35" s="40" t="n"/>
      <c r="H35" s="23" t="n"/>
      <c r="I35" s="41">
        <f>IF(A35="","",IF(OR(E35="",G35=""),"",MOD(G35-E35,1)*24-IF(H35="",0,H35/60)))</f>
        <v/>
      </c>
      <c r="J35" s="41">
        <f>IF(A35="","",IF(OR(F35="",G35=""),"",MAX(0,MOD(G35-F35,1)*24-IF(H35="",0,H35/60))))</f>
        <v/>
      </c>
      <c r="K35" s="31">
        <f>IF(A35="","",IF(COUNTIF(Jornadas!$A$5:$A$104,A35)=0,"Revisar: jornada inexistente",IF(OR(B35="",C35="",D35=""),"Revisar: faltan datos básicos",IF(AND(F35&lt;&gt;"",G35=""),"Revisar: falta salida",IF(AND(G35&lt;&gt;"",F35=""),"Revisar: falta entrada",IF(AND(H35&lt;&gt;"",H35&lt;0),"Revisar: pausa no válida","Correcto"))))))</f>
        <v/>
      </c>
      <c r="L35" s="25" t="n"/>
    </row>
    <row r="36" ht="22" customHeight="1">
      <c r="A36" s="23" t="n"/>
      <c r="B36" s="25" t="n"/>
      <c r="C36" s="23" t="n"/>
      <c r="D36" s="25" t="n"/>
      <c r="E36" s="40" t="n"/>
      <c r="F36" s="40" t="n"/>
      <c r="G36" s="40" t="n"/>
      <c r="H36" s="23" t="n"/>
      <c r="I36" s="41">
        <f>IF(A36="","",IF(OR(E36="",G36=""),"",MOD(G36-E36,1)*24-IF(H36="",0,H36/60)))</f>
        <v/>
      </c>
      <c r="J36" s="41">
        <f>IF(A36="","",IF(OR(F36="",G36=""),"",MAX(0,MOD(G36-F36,1)*24-IF(H36="",0,H36/60))))</f>
        <v/>
      </c>
      <c r="K36" s="31">
        <f>IF(A36="","",IF(COUNTIF(Jornadas!$A$5:$A$104,A36)=0,"Revisar: jornada inexistente",IF(OR(B36="",C36="",D36=""),"Revisar: faltan datos básicos",IF(AND(F36&lt;&gt;"",G36=""),"Revisar: falta salida",IF(AND(G36&lt;&gt;"",F36=""),"Revisar: falta entrada",IF(AND(H36&lt;&gt;"",H36&lt;0),"Revisar: pausa no válida","Correcto"))))))</f>
        <v/>
      </c>
      <c r="L36" s="25" t="n"/>
    </row>
    <row r="37" ht="22" customHeight="1">
      <c r="A37" s="23" t="n"/>
      <c r="B37" s="25" t="n"/>
      <c r="C37" s="23" t="n"/>
      <c r="D37" s="25" t="n"/>
      <c r="E37" s="40" t="n"/>
      <c r="F37" s="40" t="n"/>
      <c r="G37" s="40" t="n"/>
      <c r="H37" s="23" t="n"/>
      <c r="I37" s="41">
        <f>IF(A37="","",IF(OR(E37="",G37=""),"",MOD(G37-E37,1)*24-IF(H37="",0,H37/60)))</f>
        <v/>
      </c>
      <c r="J37" s="41">
        <f>IF(A37="","",IF(OR(F37="",G37=""),"",MAX(0,MOD(G37-F37,1)*24-IF(H37="",0,H37/60))))</f>
        <v/>
      </c>
      <c r="K37" s="31">
        <f>IF(A37="","",IF(COUNTIF(Jornadas!$A$5:$A$104,A37)=0,"Revisar: jornada inexistente",IF(OR(B37="",C37="",D37=""),"Revisar: faltan datos básicos",IF(AND(F37&lt;&gt;"",G37=""),"Revisar: falta salida",IF(AND(G37&lt;&gt;"",F37=""),"Revisar: falta entrada",IF(AND(H37&lt;&gt;"",H37&lt;0),"Revisar: pausa no válida","Correcto"))))))</f>
        <v/>
      </c>
      <c r="L37" s="25" t="n"/>
    </row>
    <row r="38" ht="22" customHeight="1">
      <c r="A38" s="23" t="n"/>
      <c r="B38" s="25" t="n"/>
      <c r="C38" s="23" t="n"/>
      <c r="D38" s="25" t="n"/>
      <c r="E38" s="40" t="n"/>
      <c r="F38" s="40" t="n"/>
      <c r="G38" s="40" t="n"/>
      <c r="H38" s="23" t="n"/>
      <c r="I38" s="41">
        <f>IF(A38="","",IF(OR(E38="",G38=""),"",MOD(G38-E38,1)*24-IF(H38="",0,H38/60)))</f>
        <v/>
      </c>
      <c r="J38" s="41">
        <f>IF(A38="","",IF(OR(F38="",G38=""),"",MAX(0,MOD(G38-F38,1)*24-IF(H38="",0,H38/60))))</f>
        <v/>
      </c>
      <c r="K38" s="31">
        <f>IF(A38="","",IF(COUNTIF(Jornadas!$A$5:$A$104,A38)=0,"Revisar: jornada inexistente",IF(OR(B38="",C38="",D38=""),"Revisar: faltan datos básicos",IF(AND(F38&lt;&gt;"",G38=""),"Revisar: falta salida",IF(AND(G38&lt;&gt;"",F38=""),"Revisar: falta entrada",IF(AND(H38&lt;&gt;"",H38&lt;0),"Revisar: pausa no válida","Correcto"))))))</f>
        <v/>
      </c>
      <c r="L38" s="25" t="n"/>
    </row>
    <row r="39" ht="22" customHeight="1">
      <c r="A39" s="23" t="n"/>
      <c r="B39" s="25" t="n"/>
      <c r="C39" s="23" t="n"/>
      <c r="D39" s="25" t="n"/>
      <c r="E39" s="40" t="n"/>
      <c r="F39" s="40" t="n"/>
      <c r="G39" s="40" t="n"/>
      <c r="H39" s="23" t="n"/>
      <c r="I39" s="41">
        <f>IF(A39="","",IF(OR(E39="",G39=""),"",MOD(G39-E39,1)*24-IF(H39="",0,H39/60)))</f>
        <v/>
      </c>
      <c r="J39" s="41">
        <f>IF(A39="","",IF(OR(F39="",G39=""),"",MAX(0,MOD(G39-F39,1)*24-IF(H39="",0,H39/60))))</f>
        <v/>
      </c>
      <c r="K39" s="31">
        <f>IF(A39="","",IF(COUNTIF(Jornadas!$A$5:$A$104,A39)=0,"Revisar: jornada inexistente",IF(OR(B39="",C39="",D39=""),"Revisar: faltan datos básicos",IF(AND(F39&lt;&gt;"",G39=""),"Revisar: falta salida",IF(AND(G39&lt;&gt;"",F39=""),"Revisar: falta entrada",IF(AND(H39&lt;&gt;"",H39&lt;0),"Revisar: pausa no válida","Correcto"))))))</f>
        <v/>
      </c>
      <c r="L39" s="25" t="n"/>
    </row>
    <row r="40" ht="22" customHeight="1">
      <c r="A40" s="23" t="n"/>
      <c r="B40" s="25" t="n"/>
      <c r="C40" s="23" t="n"/>
      <c r="D40" s="25" t="n"/>
      <c r="E40" s="40" t="n"/>
      <c r="F40" s="40" t="n"/>
      <c r="G40" s="40" t="n"/>
      <c r="H40" s="23" t="n"/>
      <c r="I40" s="41">
        <f>IF(A40="","",IF(OR(E40="",G40=""),"",MOD(G40-E40,1)*24-IF(H40="",0,H40/60)))</f>
        <v/>
      </c>
      <c r="J40" s="41">
        <f>IF(A40="","",IF(OR(F40="",G40=""),"",MAX(0,MOD(G40-F40,1)*24-IF(H40="",0,H40/60))))</f>
        <v/>
      </c>
      <c r="K40" s="31">
        <f>IF(A40="","",IF(COUNTIF(Jornadas!$A$5:$A$104,A40)=0,"Revisar: jornada inexistente",IF(OR(B40="",C40="",D40=""),"Revisar: faltan datos básicos",IF(AND(F40&lt;&gt;"",G40=""),"Revisar: falta salida",IF(AND(G40&lt;&gt;"",F40=""),"Revisar: falta entrada",IF(AND(H40&lt;&gt;"",H40&lt;0),"Revisar: pausa no válida","Correcto"))))))</f>
        <v/>
      </c>
      <c r="L40" s="25" t="n"/>
    </row>
    <row r="41" ht="22" customHeight="1">
      <c r="A41" s="23" t="n"/>
      <c r="B41" s="25" t="n"/>
      <c r="C41" s="23" t="n"/>
      <c r="D41" s="25" t="n"/>
      <c r="E41" s="40" t="n"/>
      <c r="F41" s="40" t="n"/>
      <c r="G41" s="40" t="n"/>
      <c r="H41" s="23" t="n"/>
      <c r="I41" s="41">
        <f>IF(A41="","",IF(OR(E41="",G41=""),"",MOD(G41-E41,1)*24-IF(H41="",0,H41/60)))</f>
        <v/>
      </c>
      <c r="J41" s="41">
        <f>IF(A41="","",IF(OR(F41="",G41=""),"",MAX(0,MOD(G41-F41,1)*24-IF(H41="",0,H41/60))))</f>
        <v/>
      </c>
      <c r="K41" s="31">
        <f>IF(A41="","",IF(COUNTIF(Jornadas!$A$5:$A$104,A41)=0,"Revisar: jornada inexistente",IF(OR(B41="",C41="",D41=""),"Revisar: faltan datos básicos",IF(AND(F41&lt;&gt;"",G41=""),"Revisar: falta salida",IF(AND(G41&lt;&gt;"",F41=""),"Revisar: falta entrada",IF(AND(H41&lt;&gt;"",H41&lt;0),"Revisar: pausa no válida","Correcto"))))))</f>
        <v/>
      </c>
      <c r="L41" s="25" t="n"/>
    </row>
    <row r="42" ht="22" customHeight="1">
      <c r="A42" s="23" t="n"/>
      <c r="B42" s="25" t="n"/>
      <c r="C42" s="23" t="n"/>
      <c r="D42" s="25" t="n"/>
      <c r="E42" s="40" t="n"/>
      <c r="F42" s="40" t="n"/>
      <c r="G42" s="40" t="n"/>
      <c r="H42" s="23" t="n"/>
      <c r="I42" s="41">
        <f>IF(A42="","",IF(OR(E42="",G42=""),"",MOD(G42-E42,1)*24-IF(H42="",0,H42/60)))</f>
        <v/>
      </c>
      <c r="J42" s="41">
        <f>IF(A42="","",IF(OR(F42="",G42=""),"",MAX(0,MOD(G42-F42,1)*24-IF(H42="",0,H42/60))))</f>
        <v/>
      </c>
      <c r="K42" s="31">
        <f>IF(A42="","",IF(COUNTIF(Jornadas!$A$5:$A$104,A42)=0,"Revisar: jornada inexistente",IF(OR(B42="",C42="",D42=""),"Revisar: faltan datos básicos",IF(AND(F42&lt;&gt;"",G42=""),"Revisar: falta salida",IF(AND(G42&lt;&gt;"",F42=""),"Revisar: falta entrada",IF(AND(H42&lt;&gt;"",H42&lt;0),"Revisar: pausa no válida","Correcto"))))))</f>
        <v/>
      </c>
      <c r="L42" s="25" t="n"/>
    </row>
    <row r="43" ht="22" customHeight="1">
      <c r="A43" s="23" t="n"/>
      <c r="B43" s="25" t="n"/>
      <c r="C43" s="23" t="n"/>
      <c r="D43" s="25" t="n"/>
      <c r="E43" s="40" t="n"/>
      <c r="F43" s="40" t="n"/>
      <c r="G43" s="40" t="n"/>
      <c r="H43" s="23" t="n"/>
      <c r="I43" s="41">
        <f>IF(A43="","",IF(OR(E43="",G43=""),"",MOD(G43-E43,1)*24-IF(H43="",0,H43/60)))</f>
        <v/>
      </c>
      <c r="J43" s="41">
        <f>IF(A43="","",IF(OR(F43="",G43=""),"",MAX(0,MOD(G43-F43,1)*24-IF(H43="",0,H43/60))))</f>
        <v/>
      </c>
      <c r="K43" s="31">
        <f>IF(A43="","",IF(COUNTIF(Jornadas!$A$5:$A$104,A43)=0,"Revisar: jornada inexistente",IF(OR(B43="",C43="",D43=""),"Revisar: faltan datos básicos",IF(AND(F43&lt;&gt;"",G43=""),"Revisar: falta salida",IF(AND(G43&lt;&gt;"",F43=""),"Revisar: falta entrada",IF(AND(H43&lt;&gt;"",H43&lt;0),"Revisar: pausa no válida","Correcto"))))))</f>
        <v/>
      </c>
      <c r="L43" s="25" t="n"/>
    </row>
    <row r="44" ht="22" customHeight="1">
      <c r="A44" s="23" t="n"/>
      <c r="B44" s="25" t="n"/>
      <c r="C44" s="23" t="n"/>
      <c r="D44" s="25" t="n"/>
      <c r="E44" s="40" t="n"/>
      <c r="F44" s="40" t="n"/>
      <c r="G44" s="40" t="n"/>
      <c r="H44" s="23" t="n"/>
      <c r="I44" s="41">
        <f>IF(A44="","",IF(OR(E44="",G44=""),"",MOD(G44-E44,1)*24-IF(H44="",0,H44/60)))</f>
        <v/>
      </c>
      <c r="J44" s="41">
        <f>IF(A44="","",IF(OR(F44="",G44=""),"",MAX(0,MOD(G44-F44,1)*24-IF(H44="",0,H44/60))))</f>
        <v/>
      </c>
      <c r="K44" s="31">
        <f>IF(A44="","",IF(COUNTIF(Jornadas!$A$5:$A$104,A44)=0,"Revisar: jornada inexistente",IF(OR(B44="",C44="",D44=""),"Revisar: faltan datos básicos",IF(AND(F44&lt;&gt;"",G44=""),"Revisar: falta salida",IF(AND(G44&lt;&gt;"",F44=""),"Revisar: falta entrada",IF(AND(H44&lt;&gt;"",H44&lt;0),"Revisar: pausa no válida","Correcto"))))))</f>
        <v/>
      </c>
      <c r="L44" s="25" t="n"/>
    </row>
    <row r="45" ht="22" customHeight="1">
      <c r="A45" s="23" t="n"/>
      <c r="B45" s="25" t="n"/>
      <c r="C45" s="23" t="n"/>
      <c r="D45" s="25" t="n"/>
      <c r="E45" s="40" t="n"/>
      <c r="F45" s="40" t="n"/>
      <c r="G45" s="40" t="n"/>
      <c r="H45" s="23" t="n"/>
      <c r="I45" s="41">
        <f>IF(A45="","",IF(OR(E45="",G45=""),"",MOD(G45-E45,1)*24-IF(H45="",0,H45/60)))</f>
        <v/>
      </c>
      <c r="J45" s="41">
        <f>IF(A45="","",IF(OR(F45="",G45=""),"",MAX(0,MOD(G45-F45,1)*24-IF(H45="",0,H45/60))))</f>
        <v/>
      </c>
      <c r="K45" s="31">
        <f>IF(A45="","",IF(COUNTIF(Jornadas!$A$5:$A$104,A45)=0,"Revisar: jornada inexistente",IF(OR(B45="",C45="",D45=""),"Revisar: faltan datos básicos",IF(AND(F45&lt;&gt;"",G45=""),"Revisar: falta salida",IF(AND(G45&lt;&gt;"",F45=""),"Revisar: falta entrada",IF(AND(H45&lt;&gt;"",H45&lt;0),"Revisar: pausa no válida","Correcto"))))))</f>
        <v/>
      </c>
      <c r="L45" s="25" t="n"/>
    </row>
    <row r="46" ht="22" customHeight="1">
      <c r="A46" s="23" t="n"/>
      <c r="B46" s="25" t="n"/>
      <c r="C46" s="23" t="n"/>
      <c r="D46" s="25" t="n"/>
      <c r="E46" s="40" t="n"/>
      <c r="F46" s="40" t="n"/>
      <c r="G46" s="40" t="n"/>
      <c r="H46" s="23" t="n"/>
      <c r="I46" s="41">
        <f>IF(A46="","",IF(OR(E46="",G46=""),"",MOD(G46-E46,1)*24-IF(H46="",0,H46/60)))</f>
        <v/>
      </c>
      <c r="J46" s="41">
        <f>IF(A46="","",IF(OR(F46="",G46=""),"",MAX(0,MOD(G46-F46,1)*24-IF(H46="",0,H46/60))))</f>
        <v/>
      </c>
      <c r="K46" s="31">
        <f>IF(A46="","",IF(COUNTIF(Jornadas!$A$5:$A$104,A46)=0,"Revisar: jornada inexistente",IF(OR(B46="",C46="",D46=""),"Revisar: faltan datos básicos",IF(AND(F46&lt;&gt;"",G46=""),"Revisar: falta salida",IF(AND(G46&lt;&gt;"",F46=""),"Revisar: falta entrada",IF(AND(H46&lt;&gt;"",H46&lt;0),"Revisar: pausa no válida","Correcto"))))))</f>
        <v/>
      </c>
      <c r="L46" s="25" t="n"/>
    </row>
    <row r="47" ht="22" customHeight="1">
      <c r="A47" s="23" t="n"/>
      <c r="B47" s="25" t="n"/>
      <c r="C47" s="23" t="n"/>
      <c r="D47" s="25" t="n"/>
      <c r="E47" s="40" t="n"/>
      <c r="F47" s="40" t="n"/>
      <c r="G47" s="40" t="n"/>
      <c r="H47" s="23" t="n"/>
      <c r="I47" s="41">
        <f>IF(A47="","",IF(OR(E47="",G47=""),"",MOD(G47-E47,1)*24-IF(H47="",0,H47/60)))</f>
        <v/>
      </c>
      <c r="J47" s="41">
        <f>IF(A47="","",IF(OR(F47="",G47=""),"",MAX(0,MOD(G47-F47,1)*24-IF(H47="",0,H47/60))))</f>
        <v/>
      </c>
      <c r="K47" s="31">
        <f>IF(A47="","",IF(COUNTIF(Jornadas!$A$5:$A$104,A47)=0,"Revisar: jornada inexistente",IF(OR(B47="",C47="",D47=""),"Revisar: faltan datos básicos",IF(AND(F47&lt;&gt;"",G47=""),"Revisar: falta salida",IF(AND(G47&lt;&gt;"",F47=""),"Revisar: falta entrada",IF(AND(H47&lt;&gt;"",H47&lt;0),"Revisar: pausa no válida","Correcto"))))))</f>
        <v/>
      </c>
      <c r="L47" s="25" t="n"/>
    </row>
    <row r="48" ht="22" customHeight="1">
      <c r="A48" s="23" t="n"/>
      <c r="B48" s="25" t="n"/>
      <c r="C48" s="23" t="n"/>
      <c r="D48" s="25" t="n"/>
      <c r="E48" s="40" t="n"/>
      <c r="F48" s="40" t="n"/>
      <c r="G48" s="40" t="n"/>
      <c r="H48" s="23" t="n"/>
      <c r="I48" s="41">
        <f>IF(A48="","",IF(OR(E48="",G48=""),"",MOD(G48-E48,1)*24-IF(H48="",0,H48/60)))</f>
        <v/>
      </c>
      <c r="J48" s="41">
        <f>IF(A48="","",IF(OR(F48="",G48=""),"",MAX(0,MOD(G48-F48,1)*24-IF(H48="",0,H48/60))))</f>
        <v/>
      </c>
      <c r="K48" s="31">
        <f>IF(A48="","",IF(COUNTIF(Jornadas!$A$5:$A$104,A48)=0,"Revisar: jornada inexistente",IF(OR(B48="",C48="",D48=""),"Revisar: faltan datos básicos",IF(AND(F48&lt;&gt;"",G48=""),"Revisar: falta salida",IF(AND(G48&lt;&gt;"",F48=""),"Revisar: falta entrada",IF(AND(H48&lt;&gt;"",H48&lt;0),"Revisar: pausa no válida","Correcto"))))))</f>
        <v/>
      </c>
      <c r="L48" s="25" t="n"/>
    </row>
    <row r="49" ht="22" customHeight="1">
      <c r="A49" s="23" t="n"/>
      <c r="B49" s="25" t="n"/>
      <c r="C49" s="23" t="n"/>
      <c r="D49" s="25" t="n"/>
      <c r="E49" s="40" t="n"/>
      <c r="F49" s="40" t="n"/>
      <c r="G49" s="40" t="n"/>
      <c r="H49" s="23" t="n"/>
      <c r="I49" s="41">
        <f>IF(A49="","",IF(OR(E49="",G49=""),"",MOD(G49-E49,1)*24-IF(H49="",0,H49/60)))</f>
        <v/>
      </c>
      <c r="J49" s="41">
        <f>IF(A49="","",IF(OR(F49="",G49=""),"",MAX(0,MOD(G49-F49,1)*24-IF(H49="",0,H49/60))))</f>
        <v/>
      </c>
      <c r="K49" s="31">
        <f>IF(A49="","",IF(COUNTIF(Jornadas!$A$5:$A$104,A49)=0,"Revisar: jornada inexistente",IF(OR(B49="",C49="",D49=""),"Revisar: faltan datos básicos",IF(AND(F49&lt;&gt;"",G49=""),"Revisar: falta salida",IF(AND(G49&lt;&gt;"",F49=""),"Revisar: falta entrada",IF(AND(H49&lt;&gt;"",H49&lt;0),"Revisar: pausa no válida","Correcto"))))))</f>
        <v/>
      </c>
      <c r="L49" s="25" t="n"/>
    </row>
    <row r="50" ht="22" customHeight="1">
      <c r="A50" s="23" t="n"/>
      <c r="B50" s="25" t="n"/>
      <c r="C50" s="23" t="n"/>
      <c r="D50" s="25" t="n"/>
      <c r="E50" s="40" t="n"/>
      <c r="F50" s="40" t="n"/>
      <c r="G50" s="40" t="n"/>
      <c r="H50" s="23" t="n"/>
      <c r="I50" s="41">
        <f>IF(A50="","",IF(OR(E50="",G50=""),"",MOD(G50-E50,1)*24-IF(H50="",0,H50/60)))</f>
        <v/>
      </c>
      <c r="J50" s="41">
        <f>IF(A50="","",IF(OR(F50="",G50=""),"",MAX(0,MOD(G50-F50,1)*24-IF(H50="",0,H50/60))))</f>
        <v/>
      </c>
      <c r="K50" s="31">
        <f>IF(A50="","",IF(COUNTIF(Jornadas!$A$5:$A$104,A50)=0,"Revisar: jornada inexistente",IF(OR(B50="",C50="",D50=""),"Revisar: faltan datos básicos",IF(AND(F50&lt;&gt;"",G50=""),"Revisar: falta salida",IF(AND(G50&lt;&gt;"",F50=""),"Revisar: falta entrada",IF(AND(H50&lt;&gt;"",H50&lt;0),"Revisar: pausa no válida","Correcto"))))))</f>
        <v/>
      </c>
      <c r="L50" s="25" t="n"/>
    </row>
    <row r="51" ht="22" customHeight="1">
      <c r="A51" s="23" t="n"/>
      <c r="B51" s="25" t="n"/>
      <c r="C51" s="23" t="n"/>
      <c r="D51" s="25" t="n"/>
      <c r="E51" s="40" t="n"/>
      <c r="F51" s="40" t="n"/>
      <c r="G51" s="40" t="n"/>
      <c r="H51" s="23" t="n"/>
      <c r="I51" s="41">
        <f>IF(A51="","",IF(OR(E51="",G51=""),"",MOD(G51-E51,1)*24-IF(H51="",0,H51/60)))</f>
        <v/>
      </c>
      <c r="J51" s="41">
        <f>IF(A51="","",IF(OR(F51="",G51=""),"",MAX(0,MOD(G51-F51,1)*24-IF(H51="",0,H51/60))))</f>
        <v/>
      </c>
      <c r="K51" s="31">
        <f>IF(A51="","",IF(COUNTIF(Jornadas!$A$5:$A$104,A51)=0,"Revisar: jornada inexistente",IF(OR(B51="",C51="",D51=""),"Revisar: faltan datos básicos",IF(AND(F51&lt;&gt;"",G51=""),"Revisar: falta salida",IF(AND(G51&lt;&gt;"",F51=""),"Revisar: falta entrada",IF(AND(H51&lt;&gt;"",H51&lt;0),"Revisar: pausa no válida","Correcto"))))))</f>
        <v/>
      </c>
      <c r="L51" s="25" t="n"/>
    </row>
    <row r="52" ht="22" customHeight="1">
      <c r="A52" s="23" t="n"/>
      <c r="B52" s="25" t="n"/>
      <c r="C52" s="23" t="n"/>
      <c r="D52" s="25" t="n"/>
      <c r="E52" s="40" t="n"/>
      <c r="F52" s="40" t="n"/>
      <c r="G52" s="40" t="n"/>
      <c r="H52" s="23" t="n"/>
      <c r="I52" s="41">
        <f>IF(A52="","",IF(OR(E52="",G52=""),"",MOD(G52-E52,1)*24-IF(H52="",0,H52/60)))</f>
        <v/>
      </c>
      <c r="J52" s="41">
        <f>IF(A52="","",IF(OR(F52="",G52=""),"",MAX(0,MOD(G52-F52,1)*24-IF(H52="",0,H52/60))))</f>
        <v/>
      </c>
      <c r="K52" s="31">
        <f>IF(A52="","",IF(COUNTIF(Jornadas!$A$5:$A$104,A52)=0,"Revisar: jornada inexistente",IF(OR(B52="",C52="",D52=""),"Revisar: faltan datos básicos",IF(AND(F52&lt;&gt;"",G52=""),"Revisar: falta salida",IF(AND(G52&lt;&gt;"",F52=""),"Revisar: falta entrada",IF(AND(H52&lt;&gt;"",H52&lt;0),"Revisar: pausa no válida","Correcto"))))))</f>
        <v/>
      </c>
      <c r="L52" s="25" t="n"/>
    </row>
    <row r="53" ht="22" customHeight="1">
      <c r="A53" s="23" t="n"/>
      <c r="B53" s="25" t="n"/>
      <c r="C53" s="23" t="n"/>
      <c r="D53" s="25" t="n"/>
      <c r="E53" s="40" t="n"/>
      <c r="F53" s="40" t="n"/>
      <c r="G53" s="40" t="n"/>
      <c r="H53" s="23" t="n"/>
      <c r="I53" s="41">
        <f>IF(A53="","",IF(OR(E53="",G53=""),"",MOD(G53-E53,1)*24-IF(H53="",0,H53/60)))</f>
        <v/>
      </c>
      <c r="J53" s="41">
        <f>IF(A53="","",IF(OR(F53="",G53=""),"",MAX(0,MOD(G53-F53,1)*24-IF(H53="",0,H53/60))))</f>
        <v/>
      </c>
      <c r="K53" s="31">
        <f>IF(A53="","",IF(COUNTIF(Jornadas!$A$5:$A$104,A53)=0,"Revisar: jornada inexistente",IF(OR(B53="",C53="",D53=""),"Revisar: faltan datos básicos",IF(AND(F53&lt;&gt;"",G53=""),"Revisar: falta salida",IF(AND(G53&lt;&gt;"",F53=""),"Revisar: falta entrada",IF(AND(H53&lt;&gt;"",H53&lt;0),"Revisar: pausa no válida","Correcto"))))))</f>
        <v/>
      </c>
      <c r="L53" s="25" t="n"/>
    </row>
    <row r="54" ht="22" customHeight="1">
      <c r="A54" s="23" t="n"/>
      <c r="B54" s="25" t="n"/>
      <c r="C54" s="23" t="n"/>
      <c r="D54" s="25" t="n"/>
      <c r="E54" s="40" t="n"/>
      <c r="F54" s="40" t="n"/>
      <c r="G54" s="40" t="n"/>
      <c r="H54" s="23" t="n"/>
      <c r="I54" s="41">
        <f>IF(A54="","",IF(OR(E54="",G54=""),"",MOD(G54-E54,1)*24-IF(H54="",0,H54/60)))</f>
        <v/>
      </c>
      <c r="J54" s="41">
        <f>IF(A54="","",IF(OR(F54="",G54=""),"",MAX(0,MOD(G54-F54,1)*24-IF(H54="",0,H54/60))))</f>
        <v/>
      </c>
      <c r="K54" s="31">
        <f>IF(A54="","",IF(COUNTIF(Jornadas!$A$5:$A$104,A54)=0,"Revisar: jornada inexistente",IF(OR(B54="",C54="",D54=""),"Revisar: faltan datos básicos",IF(AND(F54&lt;&gt;"",G54=""),"Revisar: falta salida",IF(AND(G54&lt;&gt;"",F54=""),"Revisar: falta entrada",IF(AND(H54&lt;&gt;"",H54&lt;0),"Revisar: pausa no válida","Correcto"))))))</f>
        <v/>
      </c>
      <c r="L54" s="25" t="n"/>
    </row>
    <row r="55" ht="22" customHeight="1">
      <c r="A55" s="23" t="n"/>
      <c r="B55" s="25" t="n"/>
      <c r="C55" s="23" t="n"/>
      <c r="D55" s="25" t="n"/>
      <c r="E55" s="40" t="n"/>
      <c r="F55" s="40" t="n"/>
      <c r="G55" s="40" t="n"/>
      <c r="H55" s="23" t="n"/>
      <c r="I55" s="41">
        <f>IF(A55="","",IF(OR(E55="",G55=""),"",MOD(G55-E55,1)*24-IF(H55="",0,H55/60)))</f>
        <v/>
      </c>
      <c r="J55" s="41">
        <f>IF(A55="","",IF(OR(F55="",G55=""),"",MAX(0,MOD(G55-F55,1)*24-IF(H55="",0,H55/60))))</f>
        <v/>
      </c>
      <c r="K55" s="31">
        <f>IF(A55="","",IF(COUNTIF(Jornadas!$A$5:$A$104,A55)=0,"Revisar: jornada inexistente",IF(OR(B55="",C55="",D55=""),"Revisar: faltan datos básicos",IF(AND(F55&lt;&gt;"",G55=""),"Revisar: falta salida",IF(AND(G55&lt;&gt;"",F55=""),"Revisar: falta entrada",IF(AND(H55&lt;&gt;"",H55&lt;0),"Revisar: pausa no válida","Correcto"))))))</f>
        <v/>
      </c>
      <c r="L55" s="25" t="n"/>
    </row>
    <row r="56" ht="22" customHeight="1">
      <c r="A56" s="23" t="n"/>
      <c r="B56" s="25" t="n"/>
      <c r="C56" s="23" t="n"/>
      <c r="D56" s="25" t="n"/>
      <c r="E56" s="40" t="n"/>
      <c r="F56" s="40" t="n"/>
      <c r="G56" s="40" t="n"/>
      <c r="H56" s="23" t="n"/>
      <c r="I56" s="41">
        <f>IF(A56="","",IF(OR(E56="",G56=""),"",MOD(G56-E56,1)*24-IF(H56="",0,H56/60)))</f>
        <v/>
      </c>
      <c r="J56" s="41">
        <f>IF(A56="","",IF(OR(F56="",G56=""),"",MAX(0,MOD(G56-F56,1)*24-IF(H56="",0,H56/60))))</f>
        <v/>
      </c>
      <c r="K56" s="31">
        <f>IF(A56="","",IF(COUNTIF(Jornadas!$A$5:$A$104,A56)=0,"Revisar: jornada inexistente",IF(OR(B56="",C56="",D56=""),"Revisar: faltan datos básicos",IF(AND(F56&lt;&gt;"",G56=""),"Revisar: falta salida",IF(AND(G56&lt;&gt;"",F56=""),"Revisar: falta entrada",IF(AND(H56&lt;&gt;"",H56&lt;0),"Revisar: pausa no válida","Correcto"))))))</f>
        <v/>
      </c>
      <c r="L56" s="25" t="n"/>
    </row>
    <row r="57" ht="22" customHeight="1">
      <c r="A57" s="23" t="n"/>
      <c r="B57" s="25" t="n"/>
      <c r="C57" s="23" t="n"/>
      <c r="D57" s="25" t="n"/>
      <c r="E57" s="40" t="n"/>
      <c r="F57" s="40" t="n"/>
      <c r="G57" s="40" t="n"/>
      <c r="H57" s="23" t="n"/>
      <c r="I57" s="41">
        <f>IF(A57="","",IF(OR(E57="",G57=""),"",MOD(G57-E57,1)*24-IF(H57="",0,H57/60)))</f>
        <v/>
      </c>
      <c r="J57" s="41">
        <f>IF(A57="","",IF(OR(F57="",G57=""),"",MAX(0,MOD(G57-F57,1)*24-IF(H57="",0,H57/60))))</f>
        <v/>
      </c>
      <c r="K57" s="31">
        <f>IF(A57="","",IF(COUNTIF(Jornadas!$A$5:$A$104,A57)=0,"Revisar: jornada inexistente",IF(OR(B57="",C57="",D57=""),"Revisar: faltan datos básicos",IF(AND(F57&lt;&gt;"",G57=""),"Revisar: falta salida",IF(AND(G57&lt;&gt;"",F57=""),"Revisar: falta entrada",IF(AND(H57&lt;&gt;"",H57&lt;0),"Revisar: pausa no válida","Correcto"))))))</f>
        <v/>
      </c>
      <c r="L57" s="25" t="n"/>
    </row>
    <row r="58" ht="22" customHeight="1">
      <c r="A58" s="23" t="n"/>
      <c r="B58" s="25" t="n"/>
      <c r="C58" s="23" t="n"/>
      <c r="D58" s="25" t="n"/>
      <c r="E58" s="40" t="n"/>
      <c r="F58" s="40" t="n"/>
      <c r="G58" s="40" t="n"/>
      <c r="H58" s="23" t="n"/>
      <c r="I58" s="41">
        <f>IF(A58="","",IF(OR(E58="",G58=""),"",MOD(G58-E58,1)*24-IF(H58="",0,H58/60)))</f>
        <v/>
      </c>
      <c r="J58" s="41">
        <f>IF(A58="","",IF(OR(F58="",G58=""),"",MAX(0,MOD(G58-F58,1)*24-IF(H58="",0,H58/60))))</f>
        <v/>
      </c>
      <c r="K58" s="31">
        <f>IF(A58="","",IF(COUNTIF(Jornadas!$A$5:$A$104,A58)=0,"Revisar: jornada inexistente",IF(OR(B58="",C58="",D58=""),"Revisar: faltan datos básicos",IF(AND(F58&lt;&gt;"",G58=""),"Revisar: falta salida",IF(AND(G58&lt;&gt;"",F58=""),"Revisar: falta entrada",IF(AND(H58&lt;&gt;"",H58&lt;0),"Revisar: pausa no válida","Correcto"))))))</f>
        <v/>
      </c>
      <c r="L58" s="25" t="n"/>
    </row>
    <row r="59" ht="22" customHeight="1">
      <c r="A59" s="23" t="n"/>
      <c r="B59" s="25" t="n"/>
      <c r="C59" s="23" t="n"/>
      <c r="D59" s="25" t="n"/>
      <c r="E59" s="40" t="n"/>
      <c r="F59" s="40" t="n"/>
      <c r="G59" s="40" t="n"/>
      <c r="H59" s="23" t="n"/>
      <c r="I59" s="41">
        <f>IF(A59="","",IF(OR(E59="",G59=""),"",MOD(G59-E59,1)*24-IF(H59="",0,H59/60)))</f>
        <v/>
      </c>
      <c r="J59" s="41">
        <f>IF(A59="","",IF(OR(F59="",G59=""),"",MAX(0,MOD(G59-F59,1)*24-IF(H59="",0,H59/60))))</f>
        <v/>
      </c>
      <c r="K59" s="31">
        <f>IF(A59="","",IF(COUNTIF(Jornadas!$A$5:$A$104,A59)=0,"Revisar: jornada inexistente",IF(OR(B59="",C59="",D59=""),"Revisar: faltan datos básicos",IF(AND(F59&lt;&gt;"",G59=""),"Revisar: falta salida",IF(AND(G59&lt;&gt;"",F59=""),"Revisar: falta entrada",IF(AND(H59&lt;&gt;"",H59&lt;0),"Revisar: pausa no válida","Correcto"))))))</f>
        <v/>
      </c>
      <c r="L59" s="25" t="n"/>
    </row>
    <row r="60" ht="22" customHeight="1">
      <c r="A60" s="23" t="n"/>
      <c r="B60" s="25" t="n"/>
      <c r="C60" s="23" t="n"/>
      <c r="D60" s="25" t="n"/>
      <c r="E60" s="40" t="n"/>
      <c r="F60" s="40" t="n"/>
      <c r="G60" s="40" t="n"/>
      <c r="H60" s="23" t="n"/>
      <c r="I60" s="41">
        <f>IF(A60="","",IF(OR(E60="",G60=""),"",MOD(G60-E60,1)*24-IF(H60="",0,H60/60)))</f>
        <v/>
      </c>
      <c r="J60" s="41">
        <f>IF(A60="","",IF(OR(F60="",G60=""),"",MAX(0,MOD(G60-F60,1)*24-IF(H60="",0,H60/60))))</f>
        <v/>
      </c>
      <c r="K60" s="31">
        <f>IF(A60="","",IF(COUNTIF(Jornadas!$A$5:$A$104,A60)=0,"Revisar: jornada inexistente",IF(OR(B60="",C60="",D60=""),"Revisar: faltan datos básicos",IF(AND(F60&lt;&gt;"",G60=""),"Revisar: falta salida",IF(AND(G60&lt;&gt;"",F60=""),"Revisar: falta entrada",IF(AND(H60&lt;&gt;"",H60&lt;0),"Revisar: pausa no válida","Correcto"))))))</f>
        <v/>
      </c>
      <c r="L60" s="25" t="n"/>
    </row>
    <row r="61" ht="22" customHeight="1">
      <c r="A61" s="23" t="n"/>
      <c r="B61" s="25" t="n"/>
      <c r="C61" s="23" t="n"/>
      <c r="D61" s="25" t="n"/>
      <c r="E61" s="40" t="n"/>
      <c r="F61" s="40" t="n"/>
      <c r="G61" s="40" t="n"/>
      <c r="H61" s="23" t="n"/>
      <c r="I61" s="41">
        <f>IF(A61="","",IF(OR(E61="",G61=""),"",MOD(G61-E61,1)*24-IF(H61="",0,H61/60)))</f>
        <v/>
      </c>
      <c r="J61" s="41">
        <f>IF(A61="","",IF(OR(F61="",G61=""),"",MAX(0,MOD(G61-F61,1)*24-IF(H61="",0,H61/60))))</f>
        <v/>
      </c>
      <c r="K61" s="31">
        <f>IF(A61="","",IF(COUNTIF(Jornadas!$A$5:$A$104,A61)=0,"Revisar: jornada inexistente",IF(OR(B61="",C61="",D61=""),"Revisar: faltan datos básicos",IF(AND(F61&lt;&gt;"",G61=""),"Revisar: falta salida",IF(AND(G61&lt;&gt;"",F61=""),"Revisar: falta entrada",IF(AND(H61&lt;&gt;"",H61&lt;0),"Revisar: pausa no válida","Correcto"))))))</f>
        <v/>
      </c>
      <c r="L61" s="25" t="n"/>
    </row>
    <row r="62" ht="22" customHeight="1">
      <c r="A62" s="23" t="n"/>
      <c r="B62" s="25" t="n"/>
      <c r="C62" s="23" t="n"/>
      <c r="D62" s="25" t="n"/>
      <c r="E62" s="40" t="n"/>
      <c r="F62" s="40" t="n"/>
      <c r="G62" s="40" t="n"/>
      <c r="H62" s="23" t="n"/>
      <c r="I62" s="41">
        <f>IF(A62="","",IF(OR(E62="",G62=""),"",MOD(G62-E62,1)*24-IF(H62="",0,H62/60)))</f>
        <v/>
      </c>
      <c r="J62" s="41">
        <f>IF(A62="","",IF(OR(F62="",G62=""),"",MAX(0,MOD(G62-F62,1)*24-IF(H62="",0,H62/60))))</f>
        <v/>
      </c>
      <c r="K62" s="31">
        <f>IF(A62="","",IF(COUNTIF(Jornadas!$A$5:$A$104,A62)=0,"Revisar: jornada inexistente",IF(OR(B62="",C62="",D62=""),"Revisar: faltan datos básicos",IF(AND(F62&lt;&gt;"",G62=""),"Revisar: falta salida",IF(AND(G62&lt;&gt;"",F62=""),"Revisar: falta entrada",IF(AND(H62&lt;&gt;"",H62&lt;0),"Revisar: pausa no válida","Correcto"))))))</f>
        <v/>
      </c>
      <c r="L62" s="25" t="n"/>
    </row>
    <row r="63" ht="22" customHeight="1">
      <c r="A63" s="23" t="n"/>
      <c r="B63" s="25" t="n"/>
      <c r="C63" s="23" t="n"/>
      <c r="D63" s="25" t="n"/>
      <c r="E63" s="40" t="n"/>
      <c r="F63" s="40" t="n"/>
      <c r="G63" s="40" t="n"/>
      <c r="H63" s="23" t="n"/>
      <c r="I63" s="41">
        <f>IF(A63="","",IF(OR(E63="",G63=""),"",MOD(G63-E63,1)*24-IF(H63="",0,H63/60)))</f>
        <v/>
      </c>
      <c r="J63" s="41">
        <f>IF(A63="","",IF(OR(F63="",G63=""),"",MAX(0,MOD(G63-F63,1)*24-IF(H63="",0,H63/60))))</f>
        <v/>
      </c>
      <c r="K63" s="31">
        <f>IF(A63="","",IF(COUNTIF(Jornadas!$A$5:$A$104,A63)=0,"Revisar: jornada inexistente",IF(OR(B63="",C63="",D63=""),"Revisar: faltan datos básicos",IF(AND(F63&lt;&gt;"",G63=""),"Revisar: falta salida",IF(AND(G63&lt;&gt;"",F63=""),"Revisar: falta entrada",IF(AND(H63&lt;&gt;"",H63&lt;0),"Revisar: pausa no válida","Correcto"))))))</f>
        <v/>
      </c>
      <c r="L63" s="25" t="n"/>
    </row>
    <row r="64" ht="22" customHeight="1">
      <c r="A64" s="23" t="n"/>
      <c r="B64" s="25" t="n"/>
      <c r="C64" s="23" t="n"/>
      <c r="D64" s="25" t="n"/>
      <c r="E64" s="40" t="n"/>
      <c r="F64" s="40" t="n"/>
      <c r="G64" s="40" t="n"/>
      <c r="H64" s="23" t="n"/>
      <c r="I64" s="41">
        <f>IF(A64="","",IF(OR(E64="",G64=""),"",MOD(G64-E64,1)*24-IF(H64="",0,H64/60)))</f>
        <v/>
      </c>
      <c r="J64" s="41">
        <f>IF(A64="","",IF(OR(F64="",G64=""),"",MAX(0,MOD(G64-F64,1)*24-IF(H64="",0,H64/60))))</f>
        <v/>
      </c>
      <c r="K64" s="31">
        <f>IF(A64="","",IF(COUNTIF(Jornadas!$A$5:$A$104,A64)=0,"Revisar: jornada inexistente",IF(OR(B64="",C64="",D64=""),"Revisar: faltan datos básicos",IF(AND(F64&lt;&gt;"",G64=""),"Revisar: falta salida",IF(AND(G64&lt;&gt;"",F64=""),"Revisar: falta entrada",IF(AND(H64&lt;&gt;"",H64&lt;0),"Revisar: pausa no válida","Correcto"))))))</f>
        <v/>
      </c>
      <c r="L64" s="25" t="n"/>
    </row>
    <row r="65" ht="22" customHeight="1">
      <c r="A65" s="23" t="n"/>
      <c r="B65" s="25" t="n"/>
      <c r="C65" s="23" t="n"/>
      <c r="D65" s="25" t="n"/>
      <c r="E65" s="40" t="n"/>
      <c r="F65" s="40" t="n"/>
      <c r="G65" s="40" t="n"/>
      <c r="H65" s="23" t="n"/>
      <c r="I65" s="41">
        <f>IF(A65="","",IF(OR(E65="",G65=""),"",MOD(G65-E65,1)*24-IF(H65="",0,H65/60)))</f>
        <v/>
      </c>
      <c r="J65" s="41">
        <f>IF(A65="","",IF(OR(F65="",G65=""),"",MAX(0,MOD(G65-F65,1)*24-IF(H65="",0,H65/60))))</f>
        <v/>
      </c>
      <c r="K65" s="31">
        <f>IF(A65="","",IF(COUNTIF(Jornadas!$A$5:$A$104,A65)=0,"Revisar: jornada inexistente",IF(OR(B65="",C65="",D65=""),"Revisar: faltan datos básicos",IF(AND(F65&lt;&gt;"",G65=""),"Revisar: falta salida",IF(AND(G65&lt;&gt;"",F65=""),"Revisar: falta entrada",IF(AND(H65&lt;&gt;"",H65&lt;0),"Revisar: pausa no válida","Correcto"))))))</f>
        <v/>
      </c>
      <c r="L65" s="25" t="n"/>
    </row>
    <row r="66" ht="22" customHeight="1">
      <c r="A66" s="23" t="n"/>
      <c r="B66" s="25" t="n"/>
      <c r="C66" s="23" t="n"/>
      <c r="D66" s="25" t="n"/>
      <c r="E66" s="40" t="n"/>
      <c r="F66" s="40" t="n"/>
      <c r="G66" s="40" t="n"/>
      <c r="H66" s="23" t="n"/>
      <c r="I66" s="41">
        <f>IF(A66="","",IF(OR(E66="",G66=""),"",MOD(G66-E66,1)*24-IF(H66="",0,H66/60)))</f>
        <v/>
      </c>
      <c r="J66" s="41">
        <f>IF(A66="","",IF(OR(F66="",G66=""),"",MAX(0,MOD(G66-F66,1)*24-IF(H66="",0,H66/60))))</f>
        <v/>
      </c>
      <c r="K66" s="31">
        <f>IF(A66="","",IF(COUNTIF(Jornadas!$A$5:$A$104,A66)=0,"Revisar: jornada inexistente",IF(OR(B66="",C66="",D66=""),"Revisar: faltan datos básicos",IF(AND(F66&lt;&gt;"",G66=""),"Revisar: falta salida",IF(AND(G66&lt;&gt;"",F66=""),"Revisar: falta entrada",IF(AND(H66&lt;&gt;"",H66&lt;0),"Revisar: pausa no válida","Correcto"))))))</f>
        <v/>
      </c>
      <c r="L66" s="25" t="n"/>
    </row>
    <row r="67" ht="22" customHeight="1">
      <c r="A67" s="23" t="n"/>
      <c r="B67" s="25" t="n"/>
      <c r="C67" s="23" t="n"/>
      <c r="D67" s="25" t="n"/>
      <c r="E67" s="40" t="n"/>
      <c r="F67" s="40" t="n"/>
      <c r="G67" s="40" t="n"/>
      <c r="H67" s="23" t="n"/>
      <c r="I67" s="41">
        <f>IF(A67="","",IF(OR(E67="",G67=""),"",MOD(G67-E67,1)*24-IF(H67="",0,H67/60)))</f>
        <v/>
      </c>
      <c r="J67" s="41">
        <f>IF(A67="","",IF(OR(F67="",G67=""),"",MAX(0,MOD(G67-F67,1)*24-IF(H67="",0,H67/60))))</f>
        <v/>
      </c>
      <c r="K67" s="31">
        <f>IF(A67="","",IF(COUNTIF(Jornadas!$A$5:$A$104,A67)=0,"Revisar: jornada inexistente",IF(OR(B67="",C67="",D67=""),"Revisar: faltan datos básicos",IF(AND(F67&lt;&gt;"",G67=""),"Revisar: falta salida",IF(AND(G67&lt;&gt;"",F67=""),"Revisar: falta entrada",IF(AND(H67&lt;&gt;"",H67&lt;0),"Revisar: pausa no válida","Correcto"))))))</f>
        <v/>
      </c>
      <c r="L67" s="25" t="n"/>
    </row>
    <row r="68" ht="22" customHeight="1">
      <c r="A68" s="23" t="n"/>
      <c r="B68" s="25" t="n"/>
      <c r="C68" s="23" t="n"/>
      <c r="D68" s="25" t="n"/>
      <c r="E68" s="40" t="n"/>
      <c r="F68" s="40" t="n"/>
      <c r="G68" s="40" t="n"/>
      <c r="H68" s="23" t="n"/>
      <c r="I68" s="41">
        <f>IF(A68="","",IF(OR(E68="",G68=""),"",MOD(G68-E68,1)*24-IF(H68="",0,H68/60)))</f>
        <v/>
      </c>
      <c r="J68" s="41">
        <f>IF(A68="","",IF(OR(F68="",G68=""),"",MAX(0,MOD(G68-F68,1)*24-IF(H68="",0,H68/60))))</f>
        <v/>
      </c>
      <c r="K68" s="31">
        <f>IF(A68="","",IF(COUNTIF(Jornadas!$A$5:$A$104,A68)=0,"Revisar: jornada inexistente",IF(OR(B68="",C68="",D68=""),"Revisar: faltan datos básicos",IF(AND(F68&lt;&gt;"",G68=""),"Revisar: falta salida",IF(AND(G68&lt;&gt;"",F68=""),"Revisar: falta entrada",IF(AND(H68&lt;&gt;"",H68&lt;0),"Revisar: pausa no válida","Correcto"))))))</f>
        <v/>
      </c>
      <c r="L68" s="25" t="n"/>
    </row>
    <row r="69" ht="22" customHeight="1">
      <c r="A69" s="23" t="n"/>
      <c r="B69" s="25" t="n"/>
      <c r="C69" s="23" t="n"/>
      <c r="D69" s="25" t="n"/>
      <c r="E69" s="40" t="n"/>
      <c r="F69" s="40" t="n"/>
      <c r="G69" s="40" t="n"/>
      <c r="H69" s="23" t="n"/>
      <c r="I69" s="41">
        <f>IF(A69="","",IF(OR(E69="",G69=""),"",MOD(G69-E69,1)*24-IF(H69="",0,H69/60)))</f>
        <v/>
      </c>
      <c r="J69" s="41">
        <f>IF(A69="","",IF(OR(F69="",G69=""),"",MAX(0,MOD(G69-F69,1)*24-IF(H69="",0,H69/60))))</f>
        <v/>
      </c>
      <c r="K69" s="31">
        <f>IF(A69="","",IF(COUNTIF(Jornadas!$A$5:$A$104,A69)=0,"Revisar: jornada inexistente",IF(OR(B69="",C69="",D69=""),"Revisar: faltan datos básicos",IF(AND(F69&lt;&gt;"",G69=""),"Revisar: falta salida",IF(AND(G69&lt;&gt;"",F69=""),"Revisar: falta entrada",IF(AND(H69&lt;&gt;"",H69&lt;0),"Revisar: pausa no válida","Correcto"))))))</f>
        <v/>
      </c>
      <c r="L69" s="25" t="n"/>
    </row>
    <row r="70" ht="22" customHeight="1">
      <c r="A70" s="23" t="n"/>
      <c r="B70" s="25" t="n"/>
      <c r="C70" s="23" t="n"/>
      <c r="D70" s="25" t="n"/>
      <c r="E70" s="40" t="n"/>
      <c r="F70" s="40" t="n"/>
      <c r="G70" s="40" t="n"/>
      <c r="H70" s="23" t="n"/>
      <c r="I70" s="41">
        <f>IF(A70="","",IF(OR(E70="",G70=""),"",MOD(G70-E70,1)*24-IF(H70="",0,H70/60)))</f>
        <v/>
      </c>
      <c r="J70" s="41">
        <f>IF(A70="","",IF(OR(F70="",G70=""),"",MAX(0,MOD(G70-F70,1)*24-IF(H70="",0,H70/60))))</f>
        <v/>
      </c>
      <c r="K70" s="31">
        <f>IF(A70="","",IF(COUNTIF(Jornadas!$A$5:$A$104,A70)=0,"Revisar: jornada inexistente",IF(OR(B70="",C70="",D70=""),"Revisar: faltan datos básicos",IF(AND(F70&lt;&gt;"",G70=""),"Revisar: falta salida",IF(AND(G70&lt;&gt;"",F70=""),"Revisar: falta entrada",IF(AND(H70&lt;&gt;"",H70&lt;0),"Revisar: pausa no válida","Correcto"))))))</f>
        <v/>
      </c>
      <c r="L70" s="25" t="n"/>
    </row>
    <row r="71" ht="22" customHeight="1">
      <c r="A71" s="23" t="n"/>
      <c r="B71" s="25" t="n"/>
      <c r="C71" s="23" t="n"/>
      <c r="D71" s="25" t="n"/>
      <c r="E71" s="40" t="n"/>
      <c r="F71" s="40" t="n"/>
      <c r="G71" s="40" t="n"/>
      <c r="H71" s="23" t="n"/>
      <c r="I71" s="41">
        <f>IF(A71="","",IF(OR(E71="",G71=""),"",MOD(G71-E71,1)*24-IF(H71="",0,H71/60)))</f>
        <v/>
      </c>
      <c r="J71" s="41">
        <f>IF(A71="","",IF(OR(F71="",G71=""),"",MAX(0,MOD(G71-F71,1)*24-IF(H71="",0,H71/60))))</f>
        <v/>
      </c>
      <c r="K71" s="31">
        <f>IF(A71="","",IF(COUNTIF(Jornadas!$A$5:$A$104,A71)=0,"Revisar: jornada inexistente",IF(OR(B71="",C71="",D71=""),"Revisar: faltan datos básicos",IF(AND(F71&lt;&gt;"",G71=""),"Revisar: falta salida",IF(AND(G71&lt;&gt;"",F71=""),"Revisar: falta entrada",IF(AND(H71&lt;&gt;"",H71&lt;0),"Revisar: pausa no válida","Correcto"))))))</f>
        <v/>
      </c>
      <c r="L71" s="25" t="n"/>
    </row>
    <row r="72" ht="22" customHeight="1">
      <c r="A72" s="23" t="n"/>
      <c r="B72" s="25" t="n"/>
      <c r="C72" s="23" t="n"/>
      <c r="D72" s="25" t="n"/>
      <c r="E72" s="40" t="n"/>
      <c r="F72" s="40" t="n"/>
      <c r="G72" s="40" t="n"/>
      <c r="H72" s="23" t="n"/>
      <c r="I72" s="41">
        <f>IF(A72="","",IF(OR(E72="",G72=""),"",MOD(G72-E72,1)*24-IF(H72="",0,H72/60)))</f>
        <v/>
      </c>
      <c r="J72" s="41">
        <f>IF(A72="","",IF(OR(F72="",G72=""),"",MAX(0,MOD(G72-F72,1)*24-IF(H72="",0,H72/60))))</f>
        <v/>
      </c>
      <c r="K72" s="31">
        <f>IF(A72="","",IF(COUNTIF(Jornadas!$A$5:$A$104,A72)=0,"Revisar: jornada inexistente",IF(OR(B72="",C72="",D72=""),"Revisar: faltan datos básicos",IF(AND(F72&lt;&gt;"",G72=""),"Revisar: falta salida",IF(AND(G72&lt;&gt;"",F72=""),"Revisar: falta entrada",IF(AND(H72&lt;&gt;"",H72&lt;0),"Revisar: pausa no válida","Correcto"))))))</f>
        <v/>
      </c>
      <c r="L72" s="25" t="n"/>
    </row>
    <row r="73" ht="22" customHeight="1">
      <c r="A73" s="23" t="n"/>
      <c r="B73" s="25" t="n"/>
      <c r="C73" s="23" t="n"/>
      <c r="D73" s="25" t="n"/>
      <c r="E73" s="40" t="n"/>
      <c r="F73" s="40" t="n"/>
      <c r="G73" s="40" t="n"/>
      <c r="H73" s="23" t="n"/>
      <c r="I73" s="41">
        <f>IF(A73="","",IF(OR(E73="",G73=""),"",MOD(G73-E73,1)*24-IF(H73="",0,H73/60)))</f>
        <v/>
      </c>
      <c r="J73" s="41">
        <f>IF(A73="","",IF(OR(F73="",G73=""),"",MAX(0,MOD(G73-F73,1)*24-IF(H73="",0,H73/60))))</f>
        <v/>
      </c>
      <c r="K73" s="31">
        <f>IF(A73="","",IF(COUNTIF(Jornadas!$A$5:$A$104,A73)=0,"Revisar: jornada inexistente",IF(OR(B73="",C73="",D73=""),"Revisar: faltan datos básicos",IF(AND(F73&lt;&gt;"",G73=""),"Revisar: falta salida",IF(AND(G73&lt;&gt;"",F73=""),"Revisar: falta entrada",IF(AND(H73&lt;&gt;"",H73&lt;0),"Revisar: pausa no válida","Correcto"))))))</f>
        <v/>
      </c>
      <c r="L73" s="25" t="n"/>
    </row>
    <row r="74" ht="22" customHeight="1">
      <c r="A74" s="23" t="n"/>
      <c r="B74" s="25" t="n"/>
      <c r="C74" s="23" t="n"/>
      <c r="D74" s="25" t="n"/>
      <c r="E74" s="40" t="n"/>
      <c r="F74" s="40" t="n"/>
      <c r="G74" s="40" t="n"/>
      <c r="H74" s="23" t="n"/>
      <c r="I74" s="41">
        <f>IF(A74="","",IF(OR(E74="",G74=""),"",MOD(G74-E74,1)*24-IF(H74="",0,H74/60)))</f>
        <v/>
      </c>
      <c r="J74" s="41">
        <f>IF(A74="","",IF(OR(F74="",G74=""),"",MAX(0,MOD(G74-F74,1)*24-IF(H74="",0,H74/60))))</f>
        <v/>
      </c>
      <c r="K74" s="31">
        <f>IF(A74="","",IF(COUNTIF(Jornadas!$A$5:$A$104,A74)=0,"Revisar: jornada inexistente",IF(OR(B74="",C74="",D74=""),"Revisar: faltan datos básicos",IF(AND(F74&lt;&gt;"",G74=""),"Revisar: falta salida",IF(AND(G74&lt;&gt;"",F74=""),"Revisar: falta entrada",IF(AND(H74&lt;&gt;"",H74&lt;0),"Revisar: pausa no válida","Correcto"))))))</f>
        <v/>
      </c>
      <c r="L74" s="25" t="n"/>
    </row>
    <row r="75" ht="22" customHeight="1">
      <c r="A75" s="23" t="n"/>
      <c r="B75" s="25" t="n"/>
      <c r="C75" s="23" t="n"/>
      <c r="D75" s="25" t="n"/>
      <c r="E75" s="40" t="n"/>
      <c r="F75" s="40" t="n"/>
      <c r="G75" s="40" t="n"/>
      <c r="H75" s="23" t="n"/>
      <c r="I75" s="41">
        <f>IF(A75="","",IF(OR(E75="",G75=""),"",MOD(G75-E75,1)*24-IF(H75="",0,H75/60)))</f>
        <v/>
      </c>
      <c r="J75" s="41">
        <f>IF(A75="","",IF(OR(F75="",G75=""),"",MAX(0,MOD(G75-F75,1)*24-IF(H75="",0,H75/60))))</f>
        <v/>
      </c>
      <c r="K75" s="31">
        <f>IF(A75="","",IF(COUNTIF(Jornadas!$A$5:$A$104,A75)=0,"Revisar: jornada inexistente",IF(OR(B75="",C75="",D75=""),"Revisar: faltan datos básicos",IF(AND(F75&lt;&gt;"",G75=""),"Revisar: falta salida",IF(AND(G75&lt;&gt;"",F75=""),"Revisar: falta entrada",IF(AND(H75&lt;&gt;"",H75&lt;0),"Revisar: pausa no válida","Correcto"))))))</f>
        <v/>
      </c>
      <c r="L75" s="25" t="n"/>
    </row>
    <row r="76" ht="22" customHeight="1">
      <c r="A76" s="23" t="n"/>
      <c r="B76" s="25" t="n"/>
      <c r="C76" s="23" t="n"/>
      <c r="D76" s="25" t="n"/>
      <c r="E76" s="40" t="n"/>
      <c r="F76" s="40" t="n"/>
      <c r="G76" s="40" t="n"/>
      <c r="H76" s="23" t="n"/>
      <c r="I76" s="41">
        <f>IF(A76="","",IF(OR(E76="",G76=""),"",MOD(G76-E76,1)*24-IF(H76="",0,H76/60)))</f>
        <v/>
      </c>
      <c r="J76" s="41">
        <f>IF(A76="","",IF(OR(F76="",G76=""),"",MAX(0,MOD(G76-F76,1)*24-IF(H76="",0,H76/60))))</f>
        <v/>
      </c>
      <c r="K76" s="31">
        <f>IF(A76="","",IF(COUNTIF(Jornadas!$A$5:$A$104,A76)=0,"Revisar: jornada inexistente",IF(OR(B76="",C76="",D76=""),"Revisar: faltan datos básicos",IF(AND(F76&lt;&gt;"",G76=""),"Revisar: falta salida",IF(AND(G76&lt;&gt;"",F76=""),"Revisar: falta entrada",IF(AND(H76&lt;&gt;"",H76&lt;0),"Revisar: pausa no válida","Correcto"))))))</f>
        <v/>
      </c>
      <c r="L76" s="25" t="n"/>
    </row>
    <row r="77" ht="22" customHeight="1">
      <c r="A77" s="23" t="n"/>
      <c r="B77" s="25" t="n"/>
      <c r="C77" s="23" t="n"/>
      <c r="D77" s="25" t="n"/>
      <c r="E77" s="40" t="n"/>
      <c r="F77" s="40" t="n"/>
      <c r="G77" s="40" t="n"/>
      <c r="H77" s="23" t="n"/>
      <c r="I77" s="41">
        <f>IF(A77="","",IF(OR(E77="",G77=""),"",MOD(G77-E77,1)*24-IF(H77="",0,H77/60)))</f>
        <v/>
      </c>
      <c r="J77" s="41">
        <f>IF(A77="","",IF(OR(F77="",G77=""),"",MAX(0,MOD(G77-F77,1)*24-IF(H77="",0,H77/60))))</f>
        <v/>
      </c>
      <c r="K77" s="31">
        <f>IF(A77="","",IF(COUNTIF(Jornadas!$A$5:$A$104,A77)=0,"Revisar: jornada inexistente",IF(OR(B77="",C77="",D77=""),"Revisar: faltan datos básicos",IF(AND(F77&lt;&gt;"",G77=""),"Revisar: falta salida",IF(AND(G77&lt;&gt;"",F77=""),"Revisar: falta entrada",IF(AND(H77&lt;&gt;"",H77&lt;0),"Revisar: pausa no válida","Correcto"))))))</f>
        <v/>
      </c>
      <c r="L77" s="25" t="n"/>
    </row>
    <row r="78" ht="22" customHeight="1">
      <c r="A78" s="23" t="n"/>
      <c r="B78" s="25" t="n"/>
      <c r="C78" s="23" t="n"/>
      <c r="D78" s="25" t="n"/>
      <c r="E78" s="40" t="n"/>
      <c r="F78" s="40" t="n"/>
      <c r="G78" s="40" t="n"/>
      <c r="H78" s="23" t="n"/>
      <c r="I78" s="41">
        <f>IF(A78="","",IF(OR(E78="",G78=""),"",MOD(G78-E78,1)*24-IF(H78="",0,H78/60)))</f>
        <v/>
      </c>
      <c r="J78" s="41">
        <f>IF(A78="","",IF(OR(F78="",G78=""),"",MAX(0,MOD(G78-F78,1)*24-IF(H78="",0,H78/60))))</f>
        <v/>
      </c>
      <c r="K78" s="31">
        <f>IF(A78="","",IF(COUNTIF(Jornadas!$A$5:$A$104,A78)=0,"Revisar: jornada inexistente",IF(OR(B78="",C78="",D78=""),"Revisar: faltan datos básicos",IF(AND(F78&lt;&gt;"",G78=""),"Revisar: falta salida",IF(AND(G78&lt;&gt;"",F78=""),"Revisar: falta entrada",IF(AND(H78&lt;&gt;"",H78&lt;0),"Revisar: pausa no válida","Correcto"))))))</f>
        <v/>
      </c>
      <c r="L78" s="25" t="n"/>
    </row>
    <row r="79" ht="22" customHeight="1">
      <c r="A79" s="23" t="n"/>
      <c r="B79" s="25" t="n"/>
      <c r="C79" s="23" t="n"/>
      <c r="D79" s="25" t="n"/>
      <c r="E79" s="40" t="n"/>
      <c r="F79" s="40" t="n"/>
      <c r="G79" s="40" t="n"/>
      <c r="H79" s="23" t="n"/>
      <c r="I79" s="41">
        <f>IF(A79="","",IF(OR(E79="",G79=""),"",MOD(G79-E79,1)*24-IF(H79="",0,H79/60)))</f>
        <v/>
      </c>
      <c r="J79" s="41">
        <f>IF(A79="","",IF(OR(F79="",G79=""),"",MAX(0,MOD(G79-F79,1)*24-IF(H79="",0,H79/60))))</f>
        <v/>
      </c>
      <c r="K79" s="31">
        <f>IF(A79="","",IF(COUNTIF(Jornadas!$A$5:$A$104,A79)=0,"Revisar: jornada inexistente",IF(OR(B79="",C79="",D79=""),"Revisar: faltan datos básicos",IF(AND(F79&lt;&gt;"",G79=""),"Revisar: falta salida",IF(AND(G79&lt;&gt;"",F79=""),"Revisar: falta entrada",IF(AND(H79&lt;&gt;"",H79&lt;0),"Revisar: pausa no válida","Correcto"))))))</f>
        <v/>
      </c>
      <c r="L79" s="25" t="n"/>
    </row>
    <row r="80" ht="22" customHeight="1">
      <c r="A80" s="23" t="n"/>
      <c r="B80" s="25" t="n"/>
      <c r="C80" s="23" t="n"/>
      <c r="D80" s="25" t="n"/>
      <c r="E80" s="40" t="n"/>
      <c r="F80" s="40" t="n"/>
      <c r="G80" s="40" t="n"/>
      <c r="H80" s="23" t="n"/>
      <c r="I80" s="41">
        <f>IF(A80="","",IF(OR(E80="",G80=""),"",MOD(G80-E80,1)*24-IF(H80="",0,H80/60)))</f>
        <v/>
      </c>
      <c r="J80" s="41">
        <f>IF(A80="","",IF(OR(F80="",G80=""),"",MAX(0,MOD(G80-F80,1)*24-IF(H80="",0,H80/60))))</f>
        <v/>
      </c>
      <c r="K80" s="31">
        <f>IF(A80="","",IF(COUNTIF(Jornadas!$A$5:$A$104,A80)=0,"Revisar: jornada inexistente",IF(OR(B80="",C80="",D80=""),"Revisar: faltan datos básicos",IF(AND(F80&lt;&gt;"",G80=""),"Revisar: falta salida",IF(AND(G80&lt;&gt;"",F80=""),"Revisar: falta entrada",IF(AND(H80&lt;&gt;"",H80&lt;0),"Revisar: pausa no válida","Correcto"))))))</f>
        <v/>
      </c>
      <c r="L80" s="25" t="n"/>
    </row>
    <row r="81" ht="22" customHeight="1">
      <c r="A81" s="23" t="n"/>
      <c r="B81" s="25" t="n"/>
      <c r="C81" s="23" t="n"/>
      <c r="D81" s="25" t="n"/>
      <c r="E81" s="40" t="n"/>
      <c r="F81" s="40" t="n"/>
      <c r="G81" s="40" t="n"/>
      <c r="H81" s="23" t="n"/>
      <c r="I81" s="41">
        <f>IF(A81="","",IF(OR(E81="",G81=""),"",MOD(G81-E81,1)*24-IF(H81="",0,H81/60)))</f>
        <v/>
      </c>
      <c r="J81" s="41">
        <f>IF(A81="","",IF(OR(F81="",G81=""),"",MAX(0,MOD(G81-F81,1)*24-IF(H81="",0,H81/60))))</f>
        <v/>
      </c>
      <c r="K81" s="31">
        <f>IF(A81="","",IF(COUNTIF(Jornadas!$A$5:$A$104,A81)=0,"Revisar: jornada inexistente",IF(OR(B81="",C81="",D81=""),"Revisar: faltan datos básicos",IF(AND(F81&lt;&gt;"",G81=""),"Revisar: falta salida",IF(AND(G81&lt;&gt;"",F81=""),"Revisar: falta entrada",IF(AND(H81&lt;&gt;"",H81&lt;0),"Revisar: pausa no válida","Correcto"))))))</f>
        <v/>
      </c>
      <c r="L81" s="25" t="n"/>
    </row>
    <row r="82" ht="22" customHeight="1">
      <c r="A82" s="23" t="n"/>
      <c r="B82" s="25" t="n"/>
      <c r="C82" s="23" t="n"/>
      <c r="D82" s="25" t="n"/>
      <c r="E82" s="40" t="n"/>
      <c r="F82" s="40" t="n"/>
      <c r="G82" s="40" t="n"/>
      <c r="H82" s="23" t="n"/>
      <c r="I82" s="41">
        <f>IF(A82="","",IF(OR(E82="",G82=""),"",MOD(G82-E82,1)*24-IF(H82="",0,H82/60)))</f>
        <v/>
      </c>
      <c r="J82" s="41">
        <f>IF(A82="","",IF(OR(F82="",G82=""),"",MAX(0,MOD(G82-F82,1)*24-IF(H82="",0,H82/60))))</f>
        <v/>
      </c>
      <c r="K82" s="31">
        <f>IF(A82="","",IF(COUNTIF(Jornadas!$A$5:$A$104,A82)=0,"Revisar: jornada inexistente",IF(OR(B82="",C82="",D82=""),"Revisar: faltan datos básicos",IF(AND(F82&lt;&gt;"",G82=""),"Revisar: falta salida",IF(AND(G82&lt;&gt;"",F82=""),"Revisar: falta entrada",IF(AND(H82&lt;&gt;"",H82&lt;0),"Revisar: pausa no válida","Correcto"))))))</f>
        <v/>
      </c>
      <c r="L82" s="25" t="n"/>
    </row>
    <row r="83" ht="22" customHeight="1">
      <c r="A83" s="23" t="n"/>
      <c r="B83" s="25" t="n"/>
      <c r="C83" s="23" t="n"/>
      <c r="D83" s="25" t="n"/>
      <c r="E83" s="40" t="n"/>
      <c r="F83" s="40" t="n"/>
      <c r="G83" s="40" t="n"/>
      <c r="H83" s="23" t="n"/>
      <c r="I83" s="41">
        <f>IF(A83="","",IF(OR(E83="",G83=""),"",MOD(G83-E83,1)*24-IF(H83="",0,H83/60)))</f>
        <v/>
      </c>
      <c r="J83" s="41">
        <f>IF(A83="","",IF(OR(F83="",G83=""),"",MAX(0,MOD(G83-F83,1)*24-IF(H83="",0,H83/60))))</f>
        <v/>
      </c>
      <c r="K83" s="31">
        <f>IF(A83="","",IF(COUNTIF(Jornadas!$A$5:$A$104,A83)=0,"Revisar: jornada inexistente",IF(OR(B83="",C83="",D83=""),"Revisar: faltan datos básicos",IF(AND(F83&lt;&gt;"",G83=""),"Revisar: falta salida",IF(AND(G83&lt;&gt;"",F83=""),"Revisar: falta entrada",IF(AND(H83&lt;&gt;"",H83&lt;0),"Revisar: pausa no válida","Correcto"))))))</f>
        <v/>
      </c>
      <c r="L83" s="25" t="n"/>
    </row>
    <row r="84" ht="22" customHeight="1">
      <c r="A84" s="23" t="n"/>
      <c r="B84" s="25" t="n"/>
      <c r="C84" s="23" t="n"/>
      <c r="D84" s="25" t="n"/>
      <c r="E84" s="40" t="n"/>
      <c r="F84" s="40" t="n"/>
      <c r="G84" s="40" t="n"/>
      <c r="H84" s="23" t="n"/>
      <c r="I84" s="41">
        <f>IF(A84="","",IF(OR(E84="",G84=""),"",MOD(G84-E84,1)*24-IF(H84="",0,H84/60)))</f>
        <v/>
      </c>
      <c r="J84" s="41">
        <f>IF(A84="","",IF(OR(F84="",G84=""),"",MAX(0,MOD(G84-F84,1)*24-IF(H84="",0,H84/60))))</f>
        <v/>
      </c>
      <c r="K84" s="31">
        <f>IF(A84="","",IF(COUNTIF(Jornadas!$A$5:$A$104,A84)=0,"Revisar: jornada inexistente",IF(OR(B84="",C84="",D84=""),"Revisar: faltan datos básicos",IF(AND(F84&lt;&gt;"",G84=""),"Revisar: falta salida",IF(AND(G84&lt;&gt;"",F84=""),"Revisar: falta entrada",IF(AND(H84&lt;&gt;"",H84&lt;0),"Revisar: pausa no válida","Correcto"))))))</f>
        <v/>
      </c>
      <c r="L84" s="25" t="n"/>
    </row>
    <row r="85" ht="22" customHeight="1">
      <c r="A85" s="23" t="n"/>
      <c r="B85" s="25" t="n"/>
      <c r="C85" s="23" t="n"/>
      <c r="D85" s="25" t="n"/>
      <c r="E85" s="40" t="n"/>
      <c r="F85" s="40" t="n"/>
      <c r="G85" s="40" t="n"/>
      <c r="H85" s="23" t="n"/>
      <c r="I85" s="41">
        <f>IF(A85="","",IF(OR(E85="",G85=""),"",MOD(G85-E85,1)*24-IF(H85="",0,H85/60)))</f>
        <v/>
      </c>
      <c r="J85" s="41">
        <f>IF(A85="","",IF(OR(F85="",G85=""),"",MAX(0,MOD(G85-F85,1)*24-IF(H85="",0,H85/60))))</f>
        <v/>
      </c>
      <c r="K85" s="31">
        <f>IF(A85="","",IF(COUNTIF(Jornadas!$A$5:$A$104,A85)=0,"Revisar: jornada inexistente",IF(OR(B85="",C85="",D85=""),"Revisar: faltan datos básicos",IF(AND(F85&lt;&gt;"",G85=""),"Revisar: falta salida",IF(AND(G85&lt;&gt;"",F85=""),"Revisar: falta entrada",IF(AND(H85&lt;&gt;"",H85&lt;0),"Revisar: pausa no válida","Correcto"))))))</f>
        <v/>
      </c>
      <c r="L85" s="25" t="n"/>
    </row>
    <row r="86" ht="22" customHeight="1">
      <c r="A86" s="23" t="n"/>
      <c r="B86" s="25" t="n"/>
      <c r="C86" s="23" t="n"/>
      <c r="D86" s="25" t="n"/>
      <c r="E86" s="40" t="n"/>
      <c r="F86" s="40" t="n"/>
      <c r="G86" s="40" t="n"/>
      <c r="H86" s="23" t="n"/>
      <c r="I86" s="41">
        <f>IF(A86="","",IF(OR(E86="",G86=""),"",MOD(G86-E86,1)*24-IF(H86="",0,H86/60)))</f>
        <v/>
      </c>
      <c r="J86" s="41">
        <f>IF(A86="","",IF(OR(F86="",G86=""),"",MAX(0,MOD(G86-F86,1)*24-IF(H86="",0,H86/60))))</f>
        <v/>
      </c>
      <c r="K86" s="31">
        <f>IF(A86="","",IF(COUNTIF(Jornadas!$A$5:$A$104,A86)=0,"Revisar: jornada inexistente",IF(OR(B86="",C86="",D86=""),"Revisar: faltan datos básicos",IF(AND(F86&lt;&gt;"",G86=""),"Revisar: falta salida",IF(AND(G86&lt;&gt;"",F86=""),"Revisar: falta entrada",IF(AND(H86&lt;&gt;"",H86&lt;0),"Revisar: pausa no válida","Correcto"))))))</f>
        <v/>
      </c>
      <c r="L86" s="25" t="n"/>
    </row>
    <row r="87" ht="22" customHeight="1">
      <c r="A87" s="23" t="n"/>
      <c r="B87" s="25" t="n"/>
      <c r="C87" s="23" t="n"/>
      <c r="D87" s="25" t="n"/>
      <c r="E87" s="40" t="n"/>
      <c r="F87" s="40" t="n"/>
      <c r="G87" s="40" t="n"/>
      <c r="H87" s="23" t="n"/>
      <c r="I87" s="41">
        <f>IF(A87="","",IF(OR(E87="",G87=""),"",MOD(G87-E87,1)*24-IF(H87="",0,H87/60)))</f>
        <v/>
      </c>
      <c r="J87" s="41">
        <f>IF(A87="","",IF(OR(F87="",G87=""),"",MAX(0,MOD(G87-F87,1)*24-IF(H87="",0,H87/60))))</f>
        <v/>
      </c>
      <c r="K87" s="31">
        <f>IF(A87="","",IF(COUNTIF(Jornadas!$A$5:$A$104,A87)=0,"Revisar: jornada inexistente",IF(OR(B87="",C87="",D87=""),"Revisar: faltan datos básicos",IF(AND(F87&lt;&gt;"",G87=""),"Revisar: falta salida",IF(AND(G87&lt;&gt;"",F87=""),"Revisar: falta entrada",IF(AND(H87&lt;&gt;"",H87&lt;0),"Revisar: pausa no válida","Correcto"))))))</f>
        <v/>
      </c>
      <c r="L87" s="25" t="n"/>
    </row>
    <row r="88" ht="22" customHeight="1">
      <c r="A88" s="23" t="n"/>
      <c r="B88" s="25" t="n"/>
      <c r="C88" s="23" t="n"/>
      <c r="D88" s="25" t="n"/>
      <c r="E88" s="40" t="n"/>
      <c r="F88" s="40" t="n"/>
      <c r="G88" s="40" t="n"/>
      <c r="H88" s="23" t="n"/>
      <c r="I88" s="41">
        <f>IF(A88="","",IF(OR(E88="",G88=""),"",MOD(G88-E88,1)*24-IF(H88="",0,H88/60)))</f>
        <v/>
      </c>
      <c r="J88" s="41">
        <f>IF(A88="","",IF(OR(F88="",G88=""),"",MAX(0,MOD(G88-F88,1)*24-IF(H88="",0,H88/60))))</f>
        <v/>
      </c>
      <c r="K88" s="31">
        <f>IF(A88="","",IF(COUNTIF(Jornadas!$A$5:$A$104,A88)=0,"Revisar: jornada inexistente",IF(OR(B88="",C88="",D88=""),"Revisar: faltan datos básicos",IF(AND(F88&lt;&gt;"",G88=""),"Revisar: falta salida",IF(AND(G88&lt;&gt;"",F88=""),"Revisar: falta entrada",IF(AND(H88&lt;&gt;"",H88&lt;0),"Revisar: pausa no válida","Correcto"))))))</f>
        <v/>
      </c>
      <c r="L88" s="25" t="n"/>
    </row>
    <row r="89" ht="22" customHeight="1">
      <c r="A89" s="23" t="n"/>
      <c r="B89" s="25" t="n"/>
      <c r="C89" s="23" t="n"/>
      <c r="D89" s="25" t="n"/>
      <c r="E89" s="40" t="n"/>
      <c r="F89" s="40" t="n"/>
      <c r="G89" s="40" t="n"/>
      <c r="H89" s="23" t="n"/>
      <c r="I89" s="41">
        <f>IF(A89="","",IF(OR(E89="",G89=""),"",MOD(G89-E89,1)*24-IF(H89="",0,H89/60)))</f>
        <v/>
      </c>
      <c r="J89" s="41">
        <f>IF(A89="","",IF(OR(F89="",G89=""),"",MAX(0,MOD(G89-F89,1)*24-IF(H89="",0,H89/60))))</f>
        <v/>
      </c>
      <c r="K89" s="31">
        <f>IF(A89="","",IF(COUNTIF(Jornadas!$A$5:$A$104,A89)=0,"Revisar: jornada inexistente",IF(OR(B89="",C89="",D89=""),"Revisar: faltan datos básicos",IF(AND(F89&lt;&gt;"",G89=""),"Revisar: falta salida",IF(AND(G89&lt;&gt;"",F89=""),"Revisar: falta entrada",IF(AND(H89&lt;&gt;"",H89&lt;0),"Revisar: pausa no válida","Correcto"))))))</f>
        <v/>
      </c>
      <c r="L89" s="25" t="n"/>
    </row>
    <row r="90" ht="22" customHeight="1">
      <c r="A90" s="23" t="n"/>
      <c r="B90" s="25" t="n"/>
      <c r="C90" s="23" t="n"/>
      <c r="D90" s="25" t="n"/>
      <c r="E90" s="40" t="n"/>
      <c r="F90" s="40" t="n"/>
      <c r="G90" s="40" t="n"/>
      <c r="H90" s="23" t="n"/>
      <c r="I90" s="41">
        <f>IF(A90="","",IF(OR(E90="",G90=""),"",MOD(G90-E90,1)*24-IF(H90="",0,H90/60)))</f>
        <v/>
      </c>
      <c r="J90" s="41">
        <f>IF(A90="","",IF(OR(F90="",G90=""),"",MAX(0,MOD(G90-F90,1)*24-IF(H90="",0,H90/60))))</f>
        <v/>
      </c>
      <c r="K90" s="31">
        <f>IF(A90="","",IF(COUNTIF(Jornadas!$A$5:$A$104,A90)=0,"Revisar: jornada inexistente",IF(OR(B90="",C90="",D90=""),"Revisar: faltan datos básicos",IF(AND(F90&lt;&gt;"",G90=""),"Revisar: falta salida",IF(AND(G90&lt;&gt;"",F90=""),"Revisar: falta entrada",IF(AND(H90&lt;&gt;"",H90&lt;0),"Revisar: pausa no válida","Correcto"))))))</f>
        <v/>
      </c>
      <c r="L90" s="25" t="n"/>
    </row>
    <row r="91" ht="22" customHeight="1">
      <c r="A91" s="23" t="n"/>
      <c r="B91" s="25" t="n"/>
      <c r="C91" s="23" t="n"/>
      <c r="D91" s="25" t="n"/>
      <c r="E91" s="40" t="n"/>
      <c r="F91" s="40" t="n"/>
      <c r="G91" s="40" t="n"/>
      <c r="H91" s="23" t="n"/>
      <c r="I91" s="41">
        <f>IF(A91="","",IF(OR(E91="",G91=""),"",MOD(G91-E91,1)*24-IF(H91="",0,H91/60)))</f>
        <v/>
      </c>
      <c r="J91" s="41">
        <f>IF(A91="","",IF(OR(F91="",G91=""),"",MAX(0,MOD(G91-F91,1)*24-IF(H91="",0,H91/60))))</f>
        <v/>
      </c>
      <c r="K91" s="31">
        <f>IF(A91="","",IF(COUNTIF(Jornadas!$A$5:$A$104,A91)=0,"Revisar: jornada inexistente",IF(OR(B91="",C91="",D91=""),"Revisar: faltan datos básicos",IF(AND(F91&lt;&gt;"",G91=""),"Revisar: falta salida",IF(AND(G91&lt;&gt;"",F91=""),"Revisar: falta entrada",IF(AND(H91&lt;&gt;"",H91&lt;0),"Revisar: pausa no válida","Correcto"))))))</f>
        <v/>
      </c>
      <c r="L91" s="25" t="n"/>
    </row>
    <row r="92" ht="22" customHeight="1">
      <c r="A92" s="23" t="n"/>
      <c r="B92" s="25" t="n"/>
      <c r="C92" s="23" t="n"/>
      <c r="D92" s="25" t="n"/>
      <c r="E92" s="40" t="n"/>
      <c r="F92" s="40" t="n"/>
      <c r="G92" s="40" t="n"/>
      <c r="H92" s="23" t="n"/>
      <c r="I92" s="41">
        <f>IF(A92="","",IF(OR(E92="",G92=""),"",MOD(G92-E92,1)*24-IF(H92="",0,H92/60)))</f>
        <v/>
      </c>
      <c r="J92" s="41">
        <f>IF(A92="","",IF(OR(F92="",G92=""),"",MAX(0,MOD(G92-F92,1)*24-IF(H92="",0,H92/60))))</f>
        <v/>
      </c>
      <c r="K92" s="31">
        <f>IF(A92="","",IF(COUNTIF(Jornadas!$A$5:$A$104,A92)=0,"Revisar: jornada inexistente",IF(OR(B92="",C92="",D92=""),"Revisar: faltan datos básicos",IF(AND(F92&lt;&gt;"",G92=""),"Revisar: falta salida",IF(AND(G92&lt;&gt;"",F92=""),"Revisar: falta entrada",IF(AND(H92&lt;&gt;"",H92&lt;0),"Revisar: pausa no válida","Correcto"))))))</f>
        <v/>
      </c>
      <c r="L92" s="25" t="n"/>
    </row>
    <row r="93" ht="22" customHeight="1">
      <c r="A93" s="23" t="n"/>
      <c r="B93" s="25" t="n"/>
      <c r="C93" s="23" t="n"/>
      <c r="D93" s="25" t="n"/>
      <c r="E93" s="40" t="n"/>
      <c r="F93" s="40" t="n"/>
      <c r="G93" s="40" t="n"/>
      <c r="H93" s="23" t="n"/>
      <c r="I93" s="41">
        <f>IF(A93="","",IF(OR(E93="",G93=""),"",MOD(G93-E93,1)*24-IF(H93="",0,H93/60)))</f>
        <v/>
      </c>
      <c r="J93" s="41">
        <f>IF(A93="","",IF(OR(F93="",G93=""),"",MAX(0,MOD(G93-F93,1)*24-IF(H93="",0,H93/60))))</f>
        <v/>
      </c>
      <c r="K93" s="31">
        <f>IF(A93="","",IF(COUNTIF(Jornadas!$A$5:$A$104,A93)=0,"Revisar: jornada inexistente",IF(OR(B93="",C93="",D93=""),"Revisar: faltan datos básicos",IF(AND(F93&lt;&gt;"",G93=""),"Revisar: falta salida",IF(AND(G93&lt;&gt;"",F93=""),"Revisar: falta entrada",IF(AND(H93&lt;&gt;"",H93&lt;0),"Revisar: pausa no válida","Correcto"))))))</f>
        <v/>
      </c>
      <c r="L93" s="25" t="n"/>
    </row>
    <row r="94" ht="22" customHeight="1">
      <c r="A94" s="23" t="n"/>
      <c r="B94" s="25" t="n"/>
      <c r="C94" s="23" t="n"/>
      <c r="D94" s="25" t="n"/>
      <c r="E94" s="40" t="n"/>
      <c r="F94" s="40" t="n"/>
      <c r="G94" s="40" t="n"/>
      <c r="H94" s="23" t="n"/>
      <c r="I94" s="41">
        <f>IF(A94="","",IF(OR(E94="",G94=""),"",MOD(G94-E94,1)*24-IF(H94="",0,H94/60)))</f>
        <v/>
      </c>
      <c r="J94" s="41">
        <f>IF(A94="","",IF(OR(F94="",G94=""),"",MAX(0,MOD(G94-F94,1)*24-IF(H94="",0,H94/60))))</f>
        <v/>
      </c>
      <c r="K94" s="31">
        <f>IF(A94="","",IF(COUNTIF(Jornadas!$A$5:$A$104,A94)=0,"Revisar: jornada inexistente",IF(OR(B94="",C94="",D94=""),"Revisar: faltan datos básicos",IF(AND(F94&lt;&gt;"",G94=""),"Revisar: falta salida",IF(AND(G94&lt;&gt;"",F94=""),"Revisar: falta entrada",IF(AND(H94&lt;&gt;"",H94&lt;0),"Revisar: pausa no válida","Correcto"))))))</f>
        <v/>
      </c>
      <c r="L94" s="25" t="n"/>
    </row>
    <row r="95" ht="22" customHeight="1">
      <c r="A95" s="23" t="n"/>
      <c r="B95" s="25" t="n"/>
      <c r="C95" s="23" t="n"/>
      <c r="D95" s="25" t="n"/>
      <c r="E95" s="40" t="n"/>
      <c r="F95" s="40" t="n"/>
      <c r="G95" s="40" t="n"/>
      <c r="H95" s="23" t="n"/>
      <c r="I95" s="41">
        <f>IF(A95="","",IF(OR(E95="",G95=""),"",MOD(G95-E95,1)*24-IF(H95="",0,H95/60)))</f>
        <v/>
      </c>
      <c r="J95" s="41">
        <f>IF(A95="","",IF(OR(F95="",G95=""),"",MAX(0,MOD(G95-F95,1)*24-IF(H95="",0,H95/60))))</f>
        <v/>
      </c>
      <c r="K95" s="31">
        <f>IF(A95="","",IF(COUNTIF(Jornadas!$A$5:$A$104,A95)=0,"Revisar: jornada inexistente",IF(OR(B95="",C95="",D95=""),"Revisar: faltan datos básicos",IF(AND(F95&lt;&gt;"",G95=""),"Revisar: falta salida",IF(AND(G95&lt;&gt;"",F95=""),"Revisar: falta entrada",IF(AND(H95&lt;&gt;"",H95&lt;0),"Revisar: pausa no válida","Correcto"))))))</f>
        <v/>
      </c>
      <c r="L95" s="25" t="n"/>
    </row>
    <row r="96" ht="22" customHeight="1">
      <c r="A96" s="23" t="n"/>
      <c r="B96" s="25" t="n"/>
      <c r="C96" s="23" t="n"/>
      <c r="D96" s="25" t="n"/>
      <c r="E96" s="40" t="n"/>
      <c r="F96" s="40" t="n"/>
      <c r="G96" s="40" t="n"/>
      <c r="H96" s="23" t="n"/>
      <c r="I96" s="41">
        <f>IF(A96="","",IF(OR(E96="",G96=""),"",MOD(G96-E96,1)*24-IF(H96="",0,H96/60)))</f>
        <v/>
      </c>
      <c r="J96" s="41">
        <f>IF(A96="","",IF(OR(F96="",G96=""),"",MAX(0,MOD(G96-F96,1)*24-IF(H96="",0,H96/60))))</f>
        <v/>
      </c>
      <c r="K96" s="31">
        <f>IF(A96="","",IF(COUNTIF(Jornadas!$A$5:$A$104,A96)=0,"Revisar: jornada inexistente",IF(OR(B96="",C96="",D96=""),"Revisar: faltan datos básicos",IF(AND(F96&lt;&gt;"",G96=""),"Revisar: falta salida",IF(AND(G96&lt;&gt;"",F96=""),"Revisar: falta entrada",IF(AND(H96&lt;&gt;"",H96&lt;0),"Revisar: pausa no válida","Correcto"))))))</f>
        <v/>
      </c>
      <c r="L96" s="25" t="n"/>
    </row>
    <row r="97" ht="22" customHeight="1">
      <c r="A97" s="23" t="n"/>
      <c r="B97" s="25" t="n"/>
      <c r="C97" s="23" t="n"/>
      <c r="D97" s="25" t="n"/>
      <c r="E97" s="40" t="n"/>
      <c r="F97" s="40" t="n"/>
      <c r="G97" s="40" t="n"/>
      <c r="H97" s="23" t="n"/>
      <c r="I97" s="41">
        <f>IF(A97="","",IF(OR(E97="",G97=""),"",MOD(G97-E97,1)*24-IF(H97="",0,H97/60)))</f>
        <v/>
      </c>
      <c r="J97" s="41">
        <f>IF(A97="","",IF(OR(F97="",G97=""),"",MAX(0,MOD(G97-F97,1)*24-IF(H97="",0,H97/60))))</f>
        <v/>
      </c>
      <c r="K97" s="31">
        <f>IF(A97="","",IF(COUNTIF(Jornadas!$A$5:$A$104,A97)=0,"Revisar: jornada inexistente",IF(OR(B97="",C97="",D97=""),"Revisar: faltan datos básicos",IF(AND(F97&lt;&gt;"",G97=""),"Revisar: falta salida",IF(AND(G97&lt;&gt;"",F97=""),"Revisar: falta entrada",IF(AND(H97&lt;&gt;"",H97&lt;0),"Revisar: pausa no válida","Correcto"))))))</f>
        <v/>
      </c>
      <c r="L97" s="25" t="n"/>
    </row>
    <row r="98" ht="22" customHeight="1">
      <c r="A98" s="23" t="n"/>
      <c r="B98" s="25" t="n"/>
      <c r="C98" s="23" t="n"/>
      <c r="D98" s="25" t="n"/>
      <c r="E98" s="40" t="n"/>
      <c r="F98" s="40" t="n"/>
      <c r="G98" s="40" t="n"/>
      <c r="H98" s="23" t="n"/>
      <c r="I98" s="41">
        <f>IF(A98="","",IF(OR(E98="",G98=""),"",MOD(G98-E98,1)*24-IF(H98="",0,H98/60)))</f>
        <v/>
      </c>
      <c r="J98" s="41">
        <f>IF(A98="","",IF(OR(F98="",G98=""),"",MAX(0,MOD(G98-F98,1)*24-IF(H98="",0,H98/60))))</f>
        <v/>
      </c>
      <c r="K98" s="31">
        <f>IF(A98="","",IF(COUNTIF(Jornadas!$A$5:$A$104,A98)=0,"Revisar: jornada inexistente",IF(OR(B98="",C98="",D98=""),"Revisar: faltan datos básicos",IF(AND(F98&lt;&gt;"",G98=""),"Revisar: falta salida",IF(AND(G98&lt;&gt;"",F98=""),"Revisar: falta entrada",IF(AND(H98&lt;&gt;"",H98&lt;0),"Revisar: pausa no válida","Correcto"))))))</f>
        <v/>
      </c>
      <c r="L98" s="25" t="n"/>
    </row>
    <row r="99" ht="22" customHeight="1">
      <c r="A99" s="23" t="n"/>
      <c r="B99" s="25" t="n"/>
      <c r="C99" s="23" t="n"/>
      <c r="D99" s="25" t="n"/>
      <c r="E99" s="40" t="n"/>
      <c r="F99" s="40" t="n"/>
      <c r="G99" s="40" t="n"/>
      <c r="H99" s="23" t="n"/>
      <c r="I99" s="41">
        <f>IF(A99="","",IF(OR(E99="",G99=""),"",MOD(G99-E99,1)*24-IF(H99="",0,H99/60)))</f>
        <v/>
      </c>
      <c r="J99" s="41">
        <f>IF(A99="","",IF(OR(F99="",G99=""),"",MAX(0,MOD(G99-F99,1)*24-IF(H99="",0,H99/60))))</f>
        <v/>
      </c>
      <c r="K99" s="31">
        <f>IF(A99="","",IF(COUNTIF(Jornadas!$A$5:$A$104,A99)=0,"Revisar: jornada inexistente",IF(OR(B99="",C99="",D99=""),"Revisar: faltan datos básicos",IF(AND(F99&lt;&gt;"",G99=""),"Revisar: falta salida",IF(AND(G99&lt;&gt;"",F99=""),"Revisar: falta entrada",IF(AND(H99&lt;&gt;"",H99&lt;0),"Revisar: pausa no válida","Correcto"))))))</f>
        <v/>
      </c>
      <c r="L99" s="25" t="n"/>
    </row>
    <row r="100" ht="22" customHeight="1">
      <c r="A100" s="23" t="n"/>
      <c r="B100" s="25" t="n"/>
      <c r="C100" s="23" t="n"/>
      <c r="D100" s="25" t="n"/>
      <c r="E100" s="40" t="n"/>
      <c r="F100" s="40" t="n"/>
      <c r="G100" s="40" t="n"/>
      <c r="H100" s="23" t="n"/>
      <c r="I100" s="41">
        <f>IF(A100="","",IF(OR(E100="",G100=""),"",MOD(G100-E100,1)*24-IF(H100="",0,H100/60)))</f>
        <v/>
      </c>
      <c r="J100" s="41">
        <f>IF(A100="","",IF(OR(F100="",G100=""),"",MAX(0,MOD(G100-F100,1)*24-IF(H100="",0,H100/60))))</f>
        <v/>
      </c>
      <c r="K100" s="31">
        <f>IF(A100="","",IF(COUNTIF(Jornadas!$A$5:$A$104,A100)=0,"Revisar: jornada inexistente",IF(OR(B100="",C100="",D100=""),"Revisar: faltan datos básicos",IF(AND(F100&lt;&gt;"",G100=""),"Revisar: falta salida",IF(AND(G100&lt;&gt;"",F100=""),"Revisar: falta entrada",IF(AND(H100&lt;&gt;"",H100&lt;0),"Revisar: pausa no válida","Correcto"))))))</f>
        <v/>
      </c>
      <c r="L100" s="25" t="n"/>
    </row>
    <row r="101" ht="22" customHeight="1">
      <c r="A101" s="23" t="n"/>
      <c r="B101" s="25" t="n"/>
      <c r="C101" s="23" t="n"/>
      <c r="D101" s="25" t="n"/>
      <c r="E101" s="40" t="n"/>
      <c r="F101" s="40" t="n"/>
      <c r="G101" s="40" t="n"/>
      <c r="H101" s="23" t="n"/>
      <c r="I101" s="41">
        <f>IF(A101="","",IF(OR(E101="",G101=""),"",MOD(G101-E101,1)*24-IF(H101="",0,H101/60)))</f>
        <v/>
      </c>
      <c r="J101" s="41">
        <f>IF(A101="","",IF(OR(F101="",G101=""),"",MAX(0,MOD(G101-F101,1)*24-IF(H101="",0,H101/60))))</f>
        <v/>
      </c>
      <c r="K101" s="31">
        <f>IF(A101="","",IF(COUNTIF(Jornadas!$A$5:$A$104,A101)=0,"Revisar: jornada inexistente",IF(OR(B101="",C101="",D101=""),"Revisar: faltan datos básicos",IF(AND(F101&lt;&gt;"",G101=""),"Revisar: falta salida",IF(AND(G101&lt;&gt;"",F101=""),"Revisar: falta entrada",IF(AND(H101&lt;&gt;"",H101&lt;0),"Revisar: pausa no válida","Correcto"))))))</f>
        <v/>
      </c>
      <c r="L101" s="25" t="n"/>
    </row>
    <row r="102" ht="22" customHeight="1">
      <c r="A102" s="23" t="n"/>
      <c r="B102" s="25" t="n"/>
      <c r="C102" s="23" t="n"/>
      <c r="D102" s="25" t="n"/>
      <c r="E102" s="40" t="n"/>
      <c r="F102" s="40" t="n"/>
      <c r="G102" s="40" t="n"/>
      <c r="H102" s="23" t="n"/>
      <c r="I102" s="41">
        <f>IF(A102="","",IF(OR(E102="",G102=""),"",MOD(G102-E102,1)*24-IF(H102="",0,H102/60)))</f>
        <v/>
      </c>
      <c r="J102" s="41">
        <f>IF(A102="","",IF(OR(F102="",G102=""),"",MAX(0,MOD(G102-F102,1)*24-IF(H102="",0,H102/60))))</f>
        <v/>
      </c>
      <c r="K102" s="31">
        <f>IF(A102="","",IF(COUNTIF(Jornadas!$A$5:$A$104,A102)=0,"Revisar: jornada inexistente",IF(OR(B102="",C102="",D102=""),"Revisar: faltan datos básicos",IF(AND(F102&lt;&gt;"",G102=""),"Revisar: falta salida",IF(AND(G102&lt;&gt;"",F102=""),"Revisar: falta entrada",IF(AND(H102&lt;&gt;"",H102&lt;0),"Revisar: pausa no válida","Correcto"))))))</f>
        <v/>
      </c>
      <c r="L102" s="25" t="n"/>
    </row>
    <row r="103" ht="22" customHeight="1">
      <c r="A103" s="23" t="n"/>
      <c r="B103" s="25" t="n"/>
      <c r="C103" s="23" t="n"/>
      <c r="D103" s="25" t="n"/>
      <c r="E103" s="40" t="n"/>
      <c r="F103" s="40" t="n"/>
      <c r="G103" s="40" t="n"/>
      <c r="H103" s="23" t="n"/>
      <c r="I103" s="41">
        <f>IF(A103="","",IF(OR(E103="",G103=""),"",MOD(G103-E103,1)*24-IF(H103="",0,H103/60)))</f>
        <v/>
      </c>
      <c r="J103" s="41">
        <f>IF(A103="","",IF(OR(F103="",G103=""),"",MAX(0,MOD(G103-F103,1)*24-IF(H103="",0,H103/60))))</f>
        <v/>
      </c>
      <c r="K103" s="31">
        <f>IF(A103="","",IF(COUNTIF(Jornadas!$A$5:$A$104,A103)=0,"Revisar: jornada inexistente",IF(OR(B103="",C103="",D103=""),"Revisar: faltan datos básicos",IF(AND(F103&lt;&gt;"",G103=""),"Revisar: falta salida",IF(AND(G103&lt;&gt;"",F103=""),"Revisar: falta entrada",IF(AND(H103&lt;&gt;"",H103&lt;0),"Revisar: pausa no válida","Correcto"))))))</f>
        <v/>
      </c>
      <c r="L103" s="25" t="n"/>
    </row>
    <row r="104" ht="22" customHeight="1">
      <c r="A104" s="23" t="n"/>
      <c r="B104" s="25" t="n"/>
      <c r="C104" s="23" t="n"/>
      <c r="D104" s="25" t="n"/>
      <c r="E104" s="40" t="n"/>
      <c r="F104" s="40" t="n"/>
      <c r="G104" s="40" t="n"/>
      <c r="H104" s="23" t="n"/>
      <c r="I104" s="41">
        <f>IF(A104="","",IF(OR(E104="",G104=""),"",MOD(G104-E104,1)*24-IF(H104="",0,H104/60)))</f>
        <v/>
      </c>
      <c r="J104" s="41">
        <f>IF(A104="","",IF(OR(F104="",G104=""),"",MAX(0,MOD(G104-F104,1)*24-IF(H104="",0,H104/60))))</f>
        <v/>
      </c>
      <c r="K104" s="31">
        <f>IF(A104="","",IF(COUNTIF(Jornadas!$A$5:$A$104,A104)=0,"Revisar: jornada inexistente",IF(OR(B104="",C104="",D104=""),"Revisar: faltan datos básicos",IF(AND(F104&lt;&gt;"",G104=""),"Revisar: falta salida",IF(AND(G104&lt;&gt;"",F104=""),"Revisar: falta entrada",IF(AND(H104&lt;&gt;"",H104&lt;0),"Revisar: pausa no válida","Correcto"))))))</f>
        <v/>
      </c>
      <c r="L104" s="25" t="n"/>
    </row>
  </sheetData>
  <autoFilter ref="A4:L4"/>
  <mergeCells count="1">
    <mergeCell ref="A1:L1"/>
  </mergeCells>
  <conditionalFormatting sqref="K5:K104">
    <cfRule type="expression" priority="1" dxfId="0">
      <formula>ISNUMBER(SEARCH("Correcto",K5))</formula>
    </cfRule>
    <cfRule type="expression" priority="2" dxfId="1">
      <formula>ISNUMBER(SEARCH("Revisar",K5))</formula>
    </cfRule>
  </conditionalFormatting>
  <conditionalFormatting sqref="J5:J104">
    <cfRule type="expression" priority="3" dxfId="4">
      <formula>AND($J5&lt;&gt;"",$J5&gt;12)</formula>
    </cfRule>
  </conditionalFormatting>
  <conditionalFormatting sqref="F5:G104">
    <cfRule type="expression" priority="4" dxfId="6">
      <formula>OR(AND($F5&lt;&gt;"",$G5=""),AND($F5="",$G5&lt;&gt;""))</formula>
    </cfRule>
  </conditionalFormatting>
  <dataValidations count="6">
    <dataValidation sqref="A5:A104" showDropDown="0" showInputMessage="1" showErrorMessage="1" allowBlank="0" errorTitle="ID no válido" error="El ID debe existir en la hoja Jornadas." promptTitle="Jornada" prompt="Selecciona un ID existente en la hoja Jornadas." type="list">
      <formula1>Jornadas!$A$5:$A$104</formula1>
    </dataValidation>
    <dataValidation sqref="B5:B104" showDropDown="0" showInputMessage="0" showErrorMessage="0" allowBlank="0" type="textLength" operator="lessThanOrEqual">
      <formula1>60</formula1>
    </dataValidation>
    <dataValidation sqref="C5:C104" showDropDown="0" showInputMessage="0" showErrorMessage="1" allowBlank="0" errorTitle="Valor no válido" error="Selecciona uno de los valores permitidos." type="list" errorStyle="stop">
      <formula1>"Producción,Dirección,Fotografía,Sonido,Arte,Vestuario y maquillaje,Interpretación,Postproducción,Otro"</formula1>
    </dataValidation>
    <dataValidation sqref="E5:G104" showDropDown="0" showInputMessage="0" showErrorMessage="0" allowBlank="0" type="time" operator="between">
      <formula1>0</formula1>
      <formula2>TIME(23,59,59)</formula2>
    </dataValidation>
    <dataValidation sqref="H5:H104" showDropDown="0" showInputMessage="0" showErrorMessage="0" allowBlank="0" type="whole" operator="between">
      <formula1>0</formula1>
      <formula2>600</formula2>
    </dataValidation>
    <dataValidation sqref="L5:L104" showDropDown="0" showInputMessage="0" showErrorMessage="0" allowBlank="0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12" customWidth="1" min="4" max="4"/>
    <col width="12" customWidth="1" min="5" max="5"/>
    <col width="17" customWidth="1" min="6" max="6"/>
    <col width="15" customWidth="1" min="7" max="7"/>
    <col width="35" customWidth="1" min="8" max="8"/>
    <col width="38" customWidth="1" min="9" max="9"/>
    <col width="14" customWidth="1" min="10" max="10"/>
    <col width="38" customWidth="1" min="11" max="11"/>
  </cols>
  <sheetData>
    <row r="1" ht="28" customHeight="1">
      <c r="A1" s="1" t="inlineStr">
        <is>
          <t>PAUSAS E INCIDENCIAS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4" t="n"/>
    </row>
    <row r="2" ht="28" customHeight="1">
      <c r="A2" s="21" t="inlineStr">
        <is>
          <t>Registra también las pausas que deban descontarse de la duración real de la jornada.</t>
        </is>
      </c>
    </row>
    <row r="3"/>
    <row r="4" ht="30" customHeight="1">
      <c r="A4" s="22" t="inlineStr">
        <is>
          <t>ID jornada</t>
        </is>
      </c>
      <c r="B4" s="22" t="inlineStr">
        <is>
          <t>ID registro</t>
        </is>
      </c>
      <c r="C4" s="22" t="inlineStr">
        <is>
          <t>Tipo</t>
        </is>
      </c>
      <c r="D4" s="22" t="inlineStr">
        <is>
          <t>Inicio</t>
        </is>
      </c>
      <c r="E4" s="22" t="inlineStr">
        <is>
          <t>Fin</t>
        </is>
      </c>
      <c r="F4" s="22" t="inlineStr">
        <is>
          <t>Duración (min)</t>
        </is>
      </c>
      <c r="G4" s="22" t="inlineStr">
        <is>
          <t>Impacto</t>
        </is>
      </c>
      <c r="H4" s="22" t="inlineStr">
        <is>
          <t>Descripción breve</t>
        </is>
      </c>
      <c r="I4" s="22" t="inlineStr">
        <is>
          <t>Acción adoptada</t>
        </is>
      </c>
      <c r="J4" s="22" t="inlineStr">
        <is>
          <t>Estado</t>
        </is>
      </c>
      <c r="K4" s="22" t="inlineStr">
        <is>
          <t>Revisión</t>
        </is>
      </c>
    </row>
    <row r="5" ht="22" customHeight="1">
      <c r="A5" s="23" t="inlineStr">
        <is>
          <t>JOR-001</t>
        </is>
      </c>
      <c r="B5" s="23" t="inlineStr">
        <is>
          <t>INC-001</t>
        </is>
      </c>
      <c r="C5" s="23" t="inlineStr">
        <is>
          <t>Pausa</t>
        </is>
      </c>
      <c r="D5" s="40" t="n">
        <v>0.5520833333333334</v>
      </c>
      <c r="E5" s="40" t="n">
        <v>0.5902777777777778</v>
      </c>
      <c r="F5" s="28">
        <f>IF(A5="","",IF(OR(D5="",E5=""),"",MOD(E5-D5,1)*1440))</f>
        <v/>
      </c>
      <c r="G5" s="23" t="inlineStr">
        <is>
          <t>Sin impacto</t>
        </is>
      </c>
      <c r="H5" s="25" t="inlineStr">
        <is>
          <t>Pausa principal de comida</t>
        </is>
      </c>
      <c r="I5" s="25" t="inlineStr">
        <is>
          <t>Reanudación según orden del día</t>
        </is>
      </c>
      <c r="J5" s="23" t="inlineStr">
        <is>
          <t>Cerrada</t>
        </is>
      </c>
      <c r="K5" s="31">
        <f>IF(A5="","",IF(COUNTIF(Jornadas!$A$5:$A$104,A5)=0,"Revisar: jornada inexistente",IF(B5="","Revisar: falta ID de registro",IF(C5="","Revisar: falta tipo",IF(OR(D5="",E5=""),"Revisar: horario incompleto",IF(AND(C5&lt;&gt;"Pausa",H5=""),"Revisar: falta descripción",IF(J5="","Revisar: falta estado","Correcto")))))))</f>
        <v/>
      </c>
    </row>
    <row r="6" ht="22" customHeight="1">
      <c r="A6" s="23" t="inlineStr">
        <is>
          <t>JOR-002</t>
        </is>
      </c>
      <c r="B6" s="23" t="inlineStr">
        <is>
          <t>INC-002</t>
        </is>
      </c>
      <c r="C6" s="23" t="inlineStr">
        <is>
          <t>Meteorología</t>
        </is>
      </c>
      <c r="D6" s="40" t="n">
        <v>0.4756944444444444</v>
      </c>
      <c r="E6" s="40" t="n">
        <v>0.5034722222222222</v>
      </c>
      <c r="F6" s="28">
        <f>IF(A6="","",IF(OR(D6="",E6=""),"",MOD(E6-D6,1)*1440))</f>
        <v/>
      </c>
      <c r="G6" s="23" t="inlineStr">
        <is>
          <t>Medio</t>
        </is>
      </c>
      <c r="H6" s="25" t="inlineStr">
        <is>
          <t>Lluvia ficticia impide rodar exterior</t>
        </is>
      </c>
      <c r="I6" s="25" t="inlineStr">
        <is>
          <t>Reordenación de planos cubiertos</t>
        </is>
      </c>
      <c r="J6" s="23" t="inlineStr">
        <is>
          <t>Abierta</t>
        </is>
      </c>
      <c r="K6" s="31">
        <f>IF(A6="","",IF(COUNTIF(Jornadas!$A$5:$A$104,A6)=0,"Revisar: jornada inexistente",IF(B6="","Revisar: falta ID de registro",IF(C6="","Revisar: falta tipo",IF(OR(D6="",E6=""),"Revisar: horario incompleto",IF(AND(C6&lt;&gt;"Pausa",H6=""),"Revisar: falta descripción",IF(J6="","Revisar: falta estado","Correcto")))))))</f>
        <v/>
      </c>
    </row>
    <row r="7" ht="22" customHeight="1">
      <c r="A7" s="23" t="n"/>
      <c r="B7" s="23" t="n"/>
      <c r="C7" s="23" t="n"/>
      <c r="D7" s="40" t="n"/>
      <c r="E7" s="40" t="n"/>
      <c r="F7" s="28">
        <f>IF(A7="","",IF(OR(D7="",E7=""),"",MOD(E7-D7,1)*1440))</f>
        <v/>
      </c>
      <c r="G7" s="23" t="n"/>
      <c r="H7" s="25" t="n"/>
      <c r="I7" s="25" t="n"/>
      <c r="J7" s="23" t="n"/>
      <c r="K7" s="31">
        <f>IF(A7="","",IF(COUNTIF(Jornadas!$A$5:$A$104,A7)=0,"Revisar: jornada inexistente",IF(B7="","Revisar: falta ID de registro",IF(C7="","Revisar: falta tipo",IF(OR(D7="",E7=""),"Revisar: horario incompleto",IF(AND(C7&lt;&gt;"Pausa",H7=""),"Revisar: falta descripción",IF(J7="","Revisar: falta estado","Correcto")))))))</f>
        <v/>
      </c>
    </row>
    <row r="8" ht="22" customHeight="1">
      <c r="A8" s="23" t="n"/>
      <c r="B8" s="23" t="n"/>
      <c r="C8" s="23" t="n"/>
      <c r="D8" s="40" t="n"/>
      <c r="E8" s="40" t="n"/>
      <c r="F8" s="28">
        <f>IF(A8="","",IF(OR(D8="",E8=""),"",MOD(E8-D8,1)*1440))</f>
        <v/>
      </c>
      <c r="G8" s="23" t="n"/>
      <c r="H8" s="25" t="n"/>
      <c r="I8" s="25" t="n"/>
      <c r="J8" s="23" t="n"/>
      <c r="K8" s="31">
        <f>IF(A8="","",IF(COUNTIF(Jornadas!$A$5:$A$104,A8)=0,"Revisar: jornada inexistente",IF(B8="","Revisar: falta ID de registro",IF(C8="","Revisar: falta tipo",IF(OR(D8="",E8=""),"Revisar: horario incompleto",IF(AND(C8&lt;&gt;"Pausa",H8=""),"Revisar: falta descripción",IF(J8="","Revisar: falta estado","Correcto")))))))</f>
        <v/>
      </c>
    </row>
    <row r="9" ht="22" customHeight="1">
      <c r="A9" s="23" t="n"/>
      <c r="B9" s="23" t="n"/>
      <c r="C9" s="23" t="n"/>
      <c r="D9" s="40" t="n"/>
      <c r="E9" s="40" t="n"/>
      <c r="F9" s="28">
        <f>IF(A9="","",IF(OR(D9="",E9=""),"",MOD(E9-D9,1)*1440))</f>
        <v/>
      </c>
      <c r="G9" s="23" t="n"/>
      <c r="H9" s="25" t="n"/>
      <c r="I9" s="25" t="n"/>
      <c r="J9" s="23" t="n"/>
      <c r="K9" s="31">
        <f>IF(A9="","",IF(COUNTIF(Jornadas!$A$5:$A$104,A9)=0,"Revisar: jornada inexistente",IF(B9="","Revisar: falta ID de registro",IF(C9="","Revisar: falta tipo",IF(OR(D9="",E9=""),"Revisar: horario incompleto",IF(AND(C9&lt;&gt;"Pausa",H9=""),"Revisar: falta descripción",IF(J9="","Revisar: falta estado","Correcto")))))))</f>
        <v/>
      </c>
    </row>
    <row r="10" ht="22" customHeight="1">
      <c r="A10" s="23" t="n"/>
      <c r="B10" s="23" t="n"/>
      <c r="C10" s="23" t="n"/>
      <c r="D10" s="40" t="n"/>
      <c r="E10" s="40" t="n"/>
      <c r="F10" s="28">
        <f>IF(A10="","",IF(OR(D10="",E10=""),"",MOD(E10-D10,1)*1440))</f>
        <v/>
      </c>
      <c r="G10" s="23" t="n"/>
      <c r="H10" s="25" t="n"/>
      <c r="I10" s="25" t="n"/>
      <c r="J10" s="23" t="n"/>
      <c r="K10" s="31">
        <f>IF(A10="","",IF(COUNTIF(Jornadas!$A$5:$A$104,A10)=0,"Revisar: jornada inexistente",IF(B10="","Revisar: falta ID de registro",IF(C10="","Revisar: falta tipo",IF(OR(D10="",E10=""),"Revisar: horario incompleto",IF(AND(C10&lt;&gt;"Pausa",H10=""),"Revisar: falta descripción",IF(J10="","Revisar: falta estado","Correcto")))))))</f>
        <v/>
      </c>
    </row>
    <row r="11" ht="22" customHeight="1">
      <c r="A11" s="23" t="n"/>
      <c r="B11" s="23" t="n"/>
      <c r="C11" s="23" t="n"/>
      <c r="D11" s="40" t="n"/>
      <c r="E11" s="40" t="n"/>
      <c r="F11" s="28">
        <f>IF(A11="","",IF(OR(D11="",E11=""),"",MOD(E11-D11,1)*1440))</f>
        <v/>
      </c>
      <c r="G11" s="23" t="n"/>
      <c r="H11" s="25" t="n"/>
      <c r="I11" s="25" t="n"/>
      <c r="J11" s="23" t="n"/>
      <c r="K11" s="31">
        <f>IF(A11="","",IF(COUNTIF(Jornadas!$A$5:$A$104,A11)=0,"Revisar: jornada inexistente",IF(B11="","Revisar: falta ID de registro",IF(C11="","Revisar: falta tipo",IF(OR(D11="",E11=""),"Revisar: horario incompleto",IF(AND(C11&lt;&gt;"Pausa",H11=""),"Revisar: falta descripción",IF(J11="","Revisar: falta estado","Correcto")))))))</f>
        <v/>
      </c>
    </row>
    <row r="12" ht="22" customHeight="1">
      <c r="A12" s="23" t="n"/>
      <c r="B12" s="23" t="n"/>
      <c r="C12" s="23" t="n"/>
      <c r="D12" s="40" t="n"/>
      <c r="E12" s="40" t="n"/>
      <c r="F12" s="28">
        <f>IF(A12="","",IF(OR(D12="",E12=""),"",MOD(E12-D12,1)*1440))</f>
        <v/>
      </c>
      <c r="G12" s="23" t="n"/>
      <c r="H12" s="25" t="n"/>
      <c r="I12" s="25" t="n"/>
      <c r="J12" s="23" t="n"/>
      <c r="K12" s="31">
        <f>IF(A12="","",IF(COUNTIF(Jornadas!$A$5:$A$104,A12)=0,"Revisar: jornada inexistente",IF(B12="","Revisar: falta ID de registro",IF(C12="","Revisar: falta tipo",IF(OR(D12="",E12=""),"Revisar: horario incompleto",IF(AND(C12&lt;&gt;"Pausa",H12=""),"Revisar: falta descripción",IF(J12="","Revisar: falta estado","Correcto")))))))</f>
        <v/>
      </c>
    </row>
    <row r="13" ht="22" customHeight="1">
      <c r="A13" s="23" t="n"/>
      <c r="B13" s="23" t="n"/>
      <c r="C13" s="23" t="n"/>
      <c r="D13" s="40" t="n"/>
      <c r="E13" s="40" t="n"/>
      <c r="F13" s="28">
        <f>IF(A13="","",IF(OR(D13="",E13=""),"",MOD(E13-D13,1)*1440))</f>
        <v/>
      </c>
      <c r="G13" s="23" t="n"/>
      <c r="H13" s="25" t="n"/>
      <c r="I13" s="25" t="n"/>
      <c r="J13" s="23" t="n"/>
      <c r="K13" s="31">
        <f>IF(A13="","",IF(COUNTIF(Jornadas!$A$5:$A$104,A13)=0,"Revisar: jornada inexistente",IF(B13="","Revisar: falta ID de registro",IF(C13="","Revisar: falta tipo",IF(OR(D13="",E13=""),"Revisar: horario incompleto",IF(AND(C13&lt;&gt;"Pausa",H13=""),"Revisar: falta descripción",IF(J13="","Revisar: falta estado","Correcto")))))))</f>
        <v/>
      </c>
    </row>
    <row r="14" ht="22" customHeight="1">
      <c r="A14" s="23" t="n"/>
      <c r="B14" s="23" t="n"/>
      <c r="C14" s="23" t="n"/>
      <c r="D14" s="40" t="n"/>
      <c r="E14" s="40" t="n"/>
      <c r="F14" s="28">
        <f>IF(A14="","",IF(OR(D14="",E14=""),"",MOD(E14-D14,1)*1440))</f>
        <v/>
      </c>
      <c r="G14" s="23" t="n"/>
      <c r="H14" s="25" t="n"/>
      <c r="I14" s="25" t="n"/>
      <c r="J14" s="23" t="n"/>
      <c r="K14" s="31">
        <f>IF(A14="","",IF(COUNTIF(Jornadas!$A$5:$A$104,A14)=0,"Revisar: jornada inexistente",IF(B14="","Revisar: falta ID de registro",IF(C14="","Revisar: falta tipo",IF(OR(D14="",E14=""),"Revisar: horario incompleto",IF(AND(C14&lt;&gt;"Pausa",H14=""),"Revisar: falta descripción",IF(J14="","Revisar: falta estado","Correcto")))))))</f>
        <v/>
      </c>
    </row>
    <row r="15" ht="22" customHeight="1">
      <c r="A15" s="23" t="n"/>
      <c r="B15" s="23" t="n"/>
      <c r="C15" s="23" t="n"/>
      <c r="D15" s="40" t="n"/>
      <c r="E15" s="40" t="n"/>
      <c r="F15" s="28">
        <f>IF(A15="","",IF(OR(D15="",E15=""),"",MOD(E15-D15,1)*1440))</f>
        <v/>
      </c>
      <c r="G15" s="23" t="n"/>
      <c r="H15" s="25" t="n"/>
      <c r="I15" s="25" t="n"/>
      <c r="J15" s="23" t="n"/>
      <c r="K15" s="31">
        <f>IF(A15="","",IF(COUNTIF(Jornadas!$A$5:$A$104,A15)=0,"Revisar: jornada inexistente",IF(B15="","Revisar: falta ID de registro",IF(C15="","Revisar: falta tipo",IF(OR(D15="",E15=""),"Revisar: horario incompleto",IF(AND(C15&lt;&gt;"Pausa",H15=""),"Revisar: falta descripción",IF(J15="","Revisar: falta estado","Correcto")))))))</f>
        <v/>
      </c>
    </row>
    <row r="16" ht="22" customHeight="1">
      <c r="A16" s="23" t="n"/>
      <c r="B16" s="23" t="n"/>
      <c r="C16" s="23" t="n"/>
      <c r="D16" s="40" t="n"/>
      <c r="E16" s="40" t="n"/>
      <c r="F16" s="28">
        <f>IF(A16="","",IF(OR(D16="",E16=""),"",MOD(E16-D16,1)*1440))</f>
        <v/>
      </c>
      <c r="G16" s="23" t="n"/>
      <c r="H16" s="25" t="n"/>
      <c r="I16" s="25" t="n"/>
      <c r="J16" s="23" t="n"/>
      <c r="K16" s="31">
        <f>IF(A16="","",IF(COUNTIF(Jornadas!$A$5:$A$104,A16)=0,"Revisar: jornada inexistente",IF(B16="","Revisar: falta ID de registro",IF(C16="","Revisar: falta tipo",IF(OR(D16="",E16=""),"Revisar: horario incompleto",IF(AND(C16&lt;&gt;"Pausa",H16=""),"Revisar: falta descripción",IF(J16="","Revisar: falta estado","Correcto")))))))</f>
        <v/>
      </c>
    </row>
    <row r="17" ht="22" customHeight="1">
      <c r="A17" s="23" t="n"/>
      <c r="B17" s="23" t="n"/>
      <c r="C17" s="23" t="n"/>
      <c r="D17" s="40" t="n"/>
      <c r="E17" s="40" t="n"/>
      <c r="F17" s="28">
        <f>IF(A17="","",IF(OR(D17="",E17=""),"",MOD(E17-D17,1)*1440))</f>
        <v/>
      </c>
      <c r="G17" s="23" t="n"/>
      <c r="H17" s="25" t="n"/>
      <c r="I17" s="25" t="n"/>
      <c r="J17" s="23" t="n"/>
      <c r="K17" s="31">
        <f>IF(A17="","",IF(COUNTIF(Jornadas!$A$5:$A$104,A17)=0,"Revisar: jornada inexistente",IF(B17="","Revisar: falta ID de registro",IF(C17="","Revisar: falta tipo",IF(OR(D17="",E17=""),"Revisar: horario incompleto",IF(AND(C17&lt;&gt;"Pausa",H17=""),"Revisar: falta descripción",IF(J17="","Revisar: falta estado","Correcto")))))))</f>
        <v/>
      </c>
    </row>
    <row r="18" ht="22" customHeight="1">
      <c r="A18" s="23" t="n"/>
      <c r="B18" s="23" t="n"/>
      <c r="C18" s="23" t="n"/>
      <c r="D18" s="40" t="n"/>
      <c r="E18" s="40" t="n"/>
      <c r="F18" s="28">
        <f>IF(A18="","",IF(OR(D18="",E18=""),"",MOD(E18-D18,1)*1440))</f>
        <v/>
      </c>
      <c r="G18" s="23" t="n"/>
      <c r="H18" s="25" t="n"/>
      <c r="I18" s="25" t="n"/>
      <c r="J18" s="23" t="n"/>
      <c r="K18" s="31">
        <f>IF(A18="","",IF(COUNTIF(Jornadas!$A$5:$A$104,A18)=0,"Revisar: jornada inexistente",IF(B18="","Revisar: falta ID de registro",IF(C18="","Revisar: falta tipo",IF(OR(D18="",E18=""),"Revisar: horario incompleto",IF(AND(C18&lt;&gt;"Pausa",H18=""),"Revisar: falta descripción",IF(J18="","Revisar: falta estado","Correcto")))))))</f>
        <v/>
      </c>
    </row>
    <row r="19" ht="22" customHeight="1">
      <c r="A19" s="23" t="n"/>
      <c r="B19" s="23" t="n"/>
      <c r="C19" s="23" t="n"/>
      <c r="D19" s="40" t="n"/>
      <c r="E19" s="40" t="n"/>
      <c r="F19" s="28">
        <f>IF(A19="","",IF(OR(D19="",E19=""),"",MOD(E19-D19,1)*1440))</f>
        <v/>
      </c>
      <c r="G19" s="23" t="n"/>
      <c r="H19" s="25" t="n"/>
      <c r="I19" s="25" t="n"/>
      <c r="J19" s="23" t="n"/>
      <c r="K19" s="31">
        <f>IF(A19="","",IF(COUNTIF(Jornadas!$A$5:$A$104,A19)=0,"Revisar: jornada inexistente",IF(B19="","Revisar: falta ID de registro",IF(C19="","Revisar: falta tipo",IF(OR(D19="",E19=""),"Revisar: horario incompleto",IF(AND(C19&lt;&gt;"Pausa",H19=""),"Revisar: falta descripción",IF(J19="","Revisar: falta estado","Correcto")))))))</f>
        <v/>
      </c>
    </row>
    <row r="20" ht="22" customHeight="1">
      <c r="A20" s="23" t="n"/>
      <c r="B20" s="23" t="n"/>
      <c r="C20" s="23" t="n"/>
      <c r="D20" s="40" t="n"/>
      <c r="E20" s="40" t="n"/>
      <c r="F20" s="28">
        <f>IF(A20="","",IF(OR(D20="",E20=""),"",MOD(E20-D20,1)*1440))</f>
        <v/>
      </c>
      <c r="G20" s="23" t="n"/>
      <c r="H20" s="25" t="n"/>
      <c r="I20" s="25" t="n"/>
      <c r="J20" s="23" t="n"/>
      <c r="K20" s="31">
        <f>IF(A20="","",IF(COUNTIF(Jornadas!$A$5:$A$104,A20)=0,"Revisar: jornada inexistente",IF(B20="","Revisar: falta ID de registro",IF(C20="","Revisar: falta tipo",IF(OR(D20="",E20=""),"Revisar: horario incompleto",IF(AND(C20&lt;&gt;"Pausa",H20=""),"Revisar: falta descripción",IF(J20="","Revisar: falta estado","Correcto")))))))</f>
        <v/>
      </c>
    </row>
    <row r="21" ht="22" customHeight="1">
      <c r="A21" s="23" t="n"/>
      <c r="B21" s="23" t="n"/>
      <c r="C21" s="23" t="n"/>
      <c r="D21" s="40" t="n"/>
      <c r="E21" s="40" t="n"/>
      <c r="F21" s="28">
        <f>IF(A21="","",IF(OR(D21="",E21=""),"",MOD(E21-D21,1)*1440))</f>
        <v/>
      </c>
      <c r="G21" s="23" t="n"/>
      <c r="H21" s="25" t="n"/>
      <c r="I21" s="25" t="n"/>
      <c r="J21" s="23" t="n"/>
      <c r="K21" s="31">
        <f>IF(A21="","",IF(COUNTIF(Jornadas!$A$5:$A$104,A21)=0,"Revisar: jornada inexistente",IF(B21="","Revisar: falta ID de registro",IF(C21="","Revisar: falta tipo",IF(OR(D21="",E21=""),"Revisar: horario incompleto",IF(AND(C21&lt;&gt;"Pausa",H21=""),"Revisar: falta descripción",IF(J21="","Revisar: falta estado","Correcto")))))))</f>
        <v/>
      </c>
    </row>
    <row r="22" ht="22" customHeight="1">
      <c r="A22" s="23" t="n"/>
      <c r="B22" s="23" t="n"/>
      <c r="C22" s="23" t="n"/>
      <c r="D22" s="40" t="n"/>
      <c r="E22" s="40" t="n"/>
      <c r="F22" s="28">
        <f>IF(A22="","",IF(OR(D22="",E22=""),"",MOD(E22-D22,1)*1440))</f>
        <v/>
      </c>
      <c r="G22" s="23" t="n"/>
      <c r="H22" s="25" t="n"/>
      <c r="I22" s="25" t="n"/>
      <c r="J22" s="23" t="n"/>
      <c r="K22" s="31">
        <f>IF(A22="","",IF(COUNTIF(Jornadas!$A$5:$A$104,A22)=0,"Revisar: jornada inexistente",IF(B22="","Revisar: falta ID de registro",IF(C22="","Revisar: falta tipo",IF(OR(D22="",E22=""),"Revisar: horario incompleto",IF(AND(C22&lt;&gt;"Pausa",H22=""),"Revisar: falta descripción",IF(J22="","Revisar: falta estado","Correcto")))))))</f>
        <v/>
      </c>
    </row>
    <row r="23" ht="22" customHeight="1">
      <c r="A23" s="23" t="n"/>
      <c r="B23" s="23" t="n"/>
      <c r="C23" s="23" t="n"/>
      <c r="D23" s="40" t="n"/>
      <c r="E23" s="40" t="n"/>
      <c r="F23" s="28">
        <f>IF(A23="","",IF(OR(D23="",E23=""),"",MOD(E23-D23,1)*1440))</f>
        <v/>
      </c>
      <c r="G23" s="23" t="n"/>
      <c r="H23" s="25" t="n"/>
      <c r="I23" s="25" t="n"/>
      <c r="J23" s="23" t="n"/>
      <c r="K23" s="31">
        <f>IF(A23="","",IF(COUNTIF(Jornadas!$A$5:$A$104,A23)=0,"Revisar: jornada inexistente",IF(B23="","Revisar: falta ID de registro",IF(C23="","Revisar: falta tipo",IF(OR(D23="",E23=""),"Revisar: horario incompleto",IF(AND(C23&lt;&gt;"Pausa",H23=""),"Revisar: falta descripción",IF(J23="","Revisar: falta estado","Correcto")))))))</f>
        <v/>
      </c>
    </row>
    <row r="24" ht="22" customHeight="1">
      <c r="A24" s="23" t="n"/>
      <c r="B24" s="23" t="n"/>
      <c r="C24" s="23" t="n"/>
      <c r="D24" s="40" t="n"/>
      <c r="E24" s="40" t="n"/>
      <c r="F24" s="28">
        <f>IF(A24="","",IF(OR(D24="",E24=""),"",MOD(E24-D24,1)*1440))</f>
        <v/>
      </c>
      <c r="G24" s="23" t="n"/>
      <c r="H24" s="25" t="n"/>
      <c r="I24" s="25" t="n"/>
      <c r="J24" s="23" t="n"/>
      <c r="K24" s="31">
        <f>IF(A24="","",IF(COUNTIF(Jornadas!$A$5:$A$104,A24)=0,"Revisar: jornada inexistente",IF(B24="","Revisar: falta ID de registro",IF(C24="","Revisar: falta tipo",IF(OR(D24="",E24=""),"Revisar: horario incompleto",IF(AND(C24&lt;&gt;"Pausa",H24=""),"Revisar: falta descripción",IF(J24="","Revisar: falta estado","Correcto")))))))</f>
        <v/>
      </c>
    </row>
    <row r="25" ht="22" customHeight="1">
      <c r="A25" s="23" t="n"/>
      <c r="B25" s="23" t="n"/>
      <c r="C25" s="23" t="n"/>
      <c r="D25" s="40" t="n"/>
      <c r="E25" s="40" t="n"/>
      <c r="F25" s="28">
        <f>IF(A25="","",IF(OR(D25="",E25=""),"",MOD(E25-D25,1)*1440))</f>
        <v/>
      </c>
      <c r="G25" s="23" t="n"/>
      <c r="H25" s="25" t="n"/>
      <c r="I25" s="25" t="n"/>
      <c r="J25" s="23" t="n"/>
      <c r="K25" s="31">
        <f>IF(A25="","",IF(COUNTIF(Jornadas!$A$5:$A$104,A25)=0,"Revisar: jornada inexistente",IF(B25="","Revisar: falta ID de registro",IF(C25="","Revisar: falta tipo",IF(OR(D25="",E25=""),"Revisar: horario incompleto",IF(AND(C25&lt;&gt;"Pausa",H25=""),"Revisar: falta descripción",IF(J25="","Revisar: falta estado","Correcto")))))))</f>
        <v/>
      </c>
    </row>
    <row r="26" ht="22" customHeight="1">
      <c r="A26" s="23" t="n"/>
      <c r="B26" s="23" t="n"/>
      <c r="C26" s="23" t="n"/>
      <c r="D26" s="40" t="n"/>
      <c r="E26" s="40" t="n"/>
      <c r="F26" s="28">
        <f>IF(A26="","",IF(OR(D26="",E26=""),"",MOD(E26-D26,1)*1440))</f>
        <v/>
      </c>
      <c r="G26" s="23" t="n"/>
      <c r="H26" s="25" t="n"/>
      <c r="I26" s="25" t="n"/>
      <c r="J26" s="23" t="n"/>
      <c r="K26" s="31">
        <f>IF(A26="","",IF(COUNTIF(Jornadas!$A$5:$A$104,A26)=0,"Revisar: jornada inexistente",IF(B26="","Revisar: falta ID de registro",IF(C26="","Revisar: falta tipo",IF(OR(D26="",E26=""),"Revisar: horario incompleto",IF(AND(C26&lt;&gt;"Pausa",H26=""),"Revisar: falta descripción",IF(J26="","Revisar: falta estado","Correcto")))))))</f>
        <v/>
      </c>
    </row>
    <row r="27" ht="22" customHeight="1">
      <c r="A27" s="23" t="n"/>
      <c r="B27" s="23" t="n"/>
      <c r="C27" s="23" t="n"/>
      <c r="D27" s="40" t="n"/>
      <c r="E27" s="40" t="n"/>
      <c r="F27" s="28">
        <f>IF(A27="","",IF(OR(D27="",E27=""),"",MOD(E27-D27,1)*1440))</f>
        <v/>
      </c>
      <c r="G27" s="23" t="n"/>
      <c r="H27" s="25" t="n"/>
      <c r="I27" s="25" t="n"/>
      <c r="J27" s="23" t="n"/>
      <c r="K27" s="31">
        <f>IF(A27="","",IF(COUNTIF(Jornadas!$A$5:$A$104,A27)=0,"Revisar: jornada inexistente",IF(B27="","Revisar: falta ID de registro",IF(C27="","Revisar: falta tipo",IF(OR(D27="",E27=""),"Revisar: horario incompleto",IF(AND(C27&lt;&gt;"Pausa",H27=""),"Revisar: falta descripción",IF(J27="","Revisar: falta estado","Correcto")))))))</f>
        <v/>
      </c>
    </row>
    <row r="28" ht="22" customHeight="1">
      <c r="A28" s="23" t="n"/>
      <c r="B28" s="23" t="n"/>
      <c r="C28" s="23" t="n"/>
      <c r="D28" s="40" t="n"/>
      <c r="E28" s="40" t="n"/>
      <c r="F28" s="28">
        <f>IF(A28="","",IF(OR(D28="",E28=""),"",MOD(E28-D28,1)*1440))</f>
        <v/>
      </c>
      <c r="G28" s="23" t="n"/>
      <c r="H28" s="25" t="n"/>
      <c r="I28" s="25" t="n"/>
      <c r="J28" s="23" t="n"/>
      <c r="K28" s="31">
        <f>IF(A28="","",IF(COUNTIF(Jornadas!$A$5:$A$104,A28)=0,"Revisar: jornada inexistente",IF(B28="","Revisar: falta ID de registro",IF(C28="","Revisar: falta tipo",IF(OR(D28="",E28=""),"Revisar: horario incompleto",IF(AND(C28&lt;&gt;"Pausa",H28=""),"Revisar: falta descripción",IF(J28="","Revisar: falta estado","Correcto")))))))</f>
        <v/>
      </c>
    </row>
    <row r="29" ht="22" customHeight="1">
      <c r="A29" s="23" t="n"/>
      <c r="B29" s="23" t="n"/>
      <c r="C29" s="23" t="n"/>
      <c r="D29" s="40" t="n"/>
      <c r="E29" s="40" t="n"/>
      <c r="F29" s="28">
        <f>IF(A29="","",IF(OR(D29="",E29=""),"",MOD(E29-D29,1)*1440))</f>
        <v/>
      </c>
      <c r="G29" s="23" t="n"/>
      <c r="H29" s="25" t="n"/>
      <c r="I29" s="25" t="n"/>
      <c r="J29" s="23" t="n"/>
      <c r="K29" s="31">
        <f>IF(A29="","",IF(COUNTIF(Jornadas!$A$5:$A$104,A29)=0,"Revisar: jornada inexistente",IF(B29="","Revisar: falta ID de registro",IF(C29="","Revisar: falta tipo",IF(OR(D29="",E29=""),"Revisar: horario incompleto",IF(AND(C29&lt;&gt;"Pausa",H29=""),"Revisar: falta descripción",IF(J29="","Revisar: falta estado","Correcto")))))))</f>
        <v/>
      </c>
    </row>
    <row r="30" ht="22" customHeight="1">
      <c r="A30" s="23" t="n"/>
      <c r="B30" s="23" t="n"/>
      <c r="C30" s="23" t="n"/>
      <c r="D30" s="40" t="n"/>
      <c r="E30" s="40" t="n"/>
      <c r="F30" s="28">
        <f>IF(A30="","",IF(OR(D30="",E30=""),"",MOD(E30-D30,1)*1440))</f>
        <v/>
      </c>
      <c r="G30" s="23" t="n"/>
      <c r="H30" s="25" t="n"/>
      <c r="I30" s="25" t="n"/>
      <c r="J30" s="23" t="n"/>
      <c r="K30" s="31">
        <f>IF(A30="","",IF(COUNTIF(Jornadas!$A$5:$A$104,A30)=0,"Revisar: jornada inexistente",IF(B30="","Revisar: falta ID de registro",IF(C30="","Revisar: falta tipo",IF(OR(D30="",E30=""),"Revisar: horario incompleto",IF(AND(C30&lt;&gt;"Pausa",H30=""),"Revisar: falta descripción",IF(J30="","Revisar: falta estado","Correcto")))))))</f>
        <v/>
      </c>
    </row>
    <row r="31" ht="22" customHeight="1">
      <c r="A31" s="23" t="n"/>
      <c r="B31" s="23" t="n"/>
      <c r="C31" s="23" t="n"/>
      <c r="D31" s="40" t="n"/>
      <c r="E31" s="40" t="n"/>
      <c r="F31" s="28">
        <f>IF(A31="","",IF(OR(D31="",E31=""),"",MOD(E31-D31,1)*1440))</f>
        <v/>
      </c>
      <c r="G31" s="23" t="n"/>
      <c r="H31" s="25" t="n"/>
      <c r="I31" s="25" t="n"/>
      <c r="J31" s="23" t="n"/>
      <c r="K31" s="31">
        <f>IF(A31="","",IF(COUNTIF(Jornadas!$A$5:$A$104,A31)=0,"Revisar: jornada inexistente",IF(B31="","Revisar: falta ID de registro",IF(C31="","Revisar: falta tipo",IF(OR(D31="",E31=""),"Revisar: horario incompleto",IF(AND(C31&lt;&gt;"Pausa",H31=""),"Revisar: falta descripción",IF(J31="","Revisar: falta estado","Correcto")))))))</f>
        <v/>
      </c>
    </row>
    <row r="32" ht="22" customHeight="1">
      <c r="A32" s="23" t="n"/>
      <c r="B32" s="23" t="n"/>
      <c r="C32" s="23" t="n"/>
      <c r="D32" s="40" t="n"/>
      <c r="E32" s="40" t="n"/>
      <c r="F32" s="28">
        <f>IF(A32="","",IF(OR(D32="",E32=""),"",MOD(E32-D32,1)*1440))</f>
        <v/>
      </c>
      <c r="G32" s="23" t="n"/>
      <c r="H32" s="25" t="n"/>
      <c r="I32" s="25" t="n"/>
      <c r="J32" s="23" t="n"/>
      <c r="K32" s="31">
        <f>IF(A32="","",IF(COUNTIF(Jornadas!$A$5:$A$104,A32)=0,"Revisar: jornada inexistente",IF(B32="","Revisar: falta ID de registro",IF(C32="","Revisar: falta tipo",IF(OR(D32="",E32=""),"Revisar: horario incompleto",IF(AND(C32&lt;&gt;"Pausa",H32=""),"Revisar: falta descripción",IF(J32="","Revisar: falta estado","Correcto")))))))</f>
        <v/>
      </c>
    </row>
    <row r="33" ht="22" customHeight="1">
      <c r="A33" s="23" t="n"/>
      <c r="B33" s="23" t="n"/>
      <c r="C33" s="23" t="n"/>
      <c r="D33" s="40" t="n"/>
      <c r="E33" s="40" t="n"/>
      <c r="F33" s="28">
        <f>IF(A33="","",IF(OR(D33="",E33=""),"",MOD(E33-D33,1)*1440))</f>
        <v/>
      </c>
      <c r="G33" s="23" t="n"/>
      <c r="H33" s="25" t="n"/>
      <c r="I33" s="25" t="n"/>
      <c r="J33" s="23" t="n"/>
      <c r="K33" s="31">
        <f>IF(A33="","",IF(COUNTIF(Jornadas!$A$5:$A$104,A33)=0,"Revisar: jornada inexistente",IF(B33="","Revisar: falta ID de registro",IF(C33="","Revisar: falta tipo",IF(OR(D33="",E33=""),"Revisar: horario incompleto",IF(AND(C33&lt;&gt;"Pausa",H33=""),"Revisar: falta descripción",IF(J33="","Revisar: falta estado","Correcto")))))))</f>
        <v/>
      </c>
    </row>
    <row r="34" ht="22" customHeight="1">
      <c r="A34" s="23" t="n"/>
      <c r="B34" s="23" t="n"/>
      <c r="C34" s="23" t="n"/>
      <c r="D34" s="40" t="n"/>
      <c r="E34" s="40" t="n"/>
      <c r="F34" s="28">
        <f>IF(A34="","",IF(OR(D34="",E34=""),"",MOD(E34-D34,1)*1440))</f>
        <v/>
      </c>
      <c r="G34" s="23" t="n"/>
      <c r="H34" s="25" t="n"/>
      <c r="I34" s="25" t="n"/>
      <c r="J34" s="23" t="n"/>
      <c r="K34" s="31">
        <f>IF(A34="","",IF(COUNTIF(Jornadas!$A$5:$A$104,A34)=0,"Revisar: jornada inexistente",IF(B34="","Revisar: falta ID de registro",IF(C34="","Revisar: falta tipo",IF(OR(D34="",E34=""),"Revisar: horario incompleto",IF(AND(C34&lt;&gt;"Pausa",H34=""),"Revisar: falta descripción",IF(J34="","Revisar: falta estado","Correcto")))))))</f>
        <v/>
      </c>
    </row>
    <row r="35" ht="22" customHeight="1">
      <c r="A35" s="23" t="n"/>
      <c r="B35" s="23" t="n"/>
      <c r="C35" s="23" t="n"/>
      <c r="D35" s="40" t="n"/>
      <c r="E35" s="40" t="n"/>
      <c r="F35" s="28">
        <f>IF(A35="","",IF(OR(D35="",E35=""),"",MOD(E35-D35,1)*1440))</f>
        <v/>
      </c>
      <c r="G35" s="23" t="n"/>
      <c r="H35" s="25" t="n"/>
      <c r="I35" s="25" t="n"/>
      <c r="J35" s="23" t="n"/>
      <c r="K35" s="31">
        <f>IF(A35="","",IF(COUNTIF(Jornadas!$A$5:$A$104,A35)=0,"Revisar: jornada inexistente",IF(B35="","Revisar: falta ID de registro",IF(C35="","Revisar: falta tipo",IF(OR(D35="",E35=""),"Revisar: horario incompleto",IF(AND(C35&lt;&gt;"Pausa",H35=""),"Revisar: falta descripción",IF(J35="","Revisar: falta estado","Correcto")))))))</f>
        <v/>
      </c>
    </row>
    <row r="36" ht="22" customHeight="1">
      <c r="A36" s="23" t="n"/>
      <c r="B36" s="23" t="n"/>
      <c r="C36" s="23" t="n"/>
      <c r="D36" s="40" t="n"/>
      <c r="E36" s="40" t="n"/>
      <c r="F36" s="28">
        <f>IF(A36="","",IF(OR(D36="",E36=""),"",MOD(E36-D36,1)*1440))</f>
        <v/>
      </c>
      <c r="G36" s="23" t="n"/>
      <c r="H36" s="25" t="n"/>
      <c r="I36" s="25" t="n"/>
      <c r="J36" s="23" t="n"/>
      <c r="K36" s="31">
        <f>IF(A36="","",IF(COUNTIF(Jornadas!$A$5:$A$104,A36)=0,"Revisar: jornada inexistente",IF(B36="","Revisar: falta ID de registro",IF(C36="","Revisar: falta tipo",IF(OR(D36="",E36=""),"Revisar: horario incompleto",IF(AND(C36&lt;&gt;"Pausa",H36=""),"Revisar: falta descripción",IF(J36="","Revisar: falta estado","Correcto")))))))</f>
        <v/>
      </c>
    </row>
    <row r="37" ht="22" customHeight="1">
      <c r="A37" s="23" t="n"/>
      <c r="B37" s="23" t="n"/>
      <c r="C37" s="23" t="n"/>
      <c r="D37" s="40" t="n"/>
      <c r="E37" s="40" t="n"/>
      <c r="F37" s="28">
        <f>IF(A37="","",IF(OR(D37="",E37=""),"",MOD(E37-D37,1)*1440))</f>
        <v/>
      </c>
      <c r="G37" s="23" t="n"/>
      <c r="H37" s="25" t="n"/>
      <c r="I37" s="25" t="n"/>
      <c r="J37" s="23" t="n"/>
      <c r="K37" s="31">
        <f>IF(A37="","",IF(COUNTIF(Jornadas!$A$5:$A$104,A37)=0,"Revisar: jornada inexistente",IF(B37="","Revisar: falta ID de registro",IF(C37="","Revisar: falta tipo",IF(OR(D37="",E37=""),"Revisar: horario incompleto",IF(AND(C37&lt;&gt;"Pausa",H37=""),"Revisar: falta descripción",IF(J37="","Revisar: falta estado","Correcto")))))))</f>
        <v/>
      </c>
    </row>
    <row r="38" ht="22" customHeight="1">
      <c r="A38" s="23" t="n"/>
      <c r="B38" s="23" t="n"/>
      <c r="C38" s="23" t="n"/>
      <c r="D38" s="40" t="n"/>
      <c r="E38" s="40" t="n"/>
      <c r="F38" s="28">
        <f>IF(A38="","",IF(OR(D38="",E38=""),"",MOD(E38-D38,1)*1440))</f>
        <v/>
      </c>
      <c r="G38" s="23" t="n"/>
      <c r="H38" s="25" t="n"/>
      <c r="I38" s="25" t="n"/>
      <c r="J38" s="23" t="n"/>
      <c r="K38" s="31">
        <f>IF(A38="","",IF(COUNTIF(Jornadas!$A$5:$A$104,A38)=0,"Revisar: jornada inexistente",IF(B38="","Revisar: falta ID de registro",IF(C38="","Revisar: falta tipo",IF(OR(D38="",E38=""),"Revisar: horario incompleto",IF(AND(C38&lt;&gt;"Pausa",H38=""),"Revisar: falta descripción",IF(J38="","Revisar: falta estado","Correcto")))))))</f>
        <v/>
      </c>
    </row>
    <row r="39" ht="22" customHeight="1">
      <c r="A39" s="23" t="n"/>
      <c r="B39" s="23" t="n"/>
      <c r="C39" s="23" t="n"/>
      <c r="D39" s="40" t="n"/>
      <c r="E39" s="40" t="n"/>
      <c r="F39" s="28">
        <f>IF(A39="","",IF(OR(D39="",E39=""),"",MOD(E39-D39,1)*1440))</f>
        <v/>
      </c>
      <c r="G39" s="23" t="n"/>
      <c r="H39" s="25" t="n"/>
      <c r="I39" s="25" t="n"/>
      <c r="J39" s="23" t="n"/>
      <c r="K39" s="31">
        <f>IF(A39="","",IF(COUNTIF(Jornadas!$A$5:$A$104,A39)=0,"Revisar: jornada inexistente",IF(B39="","Revisar: falta ID de registro",IF(C39="","Revisar: falta tipo",IF(OR(D39="",E39=""),"Revisar: horario incompleto",IF(AND(C39&lt;&gt;"Pausa",H39=""),"Revisar: falta descripción",IF(J39="","Revisar: falta estado","Correcto")))))))</f>
        <v/>
      </c>
    </row>
    <row r="40" ht="22" customHeight="1">
      <c r="A40" s="23" t="n"/>
      <c r="B40" s="23" t="n"/>
      <c r="C40" s="23" t="n"/>
      <c r="D40" s="40" t="n"/>
      <c r="E40" s="40" t="n"/>
      <c r="F40" s="28">
        <f>IF(A40="","",IF(OR(D40="",E40=""),"",MOD(E40-D40,1)*1440))</f>
        <v/>
      </c>
      <c r="G40" s="23" t="n"/>
      <c r="H40" s="25" t="n"/>
      <c r="I40" s="25" t="n"/>
      <c r="J40" s="23" t="n"/>
      <c r="K40" s="31">
        <f>IF(A40="","",IF(COUNTIF(Jornadas!$A$5:$A$104,A40)=0,"Revisar: jornada inexistente",IF(B40="","Revisar: falta ID de registro",IF(C40="","Revisar: falta tipo",IF(OR(D40="",E40=""),"Revisar: horario incompleto",IF(AND(C40&lt;&gt;"Pausa",H40=""),"Revisar: falta descripción",IF(J40="","Revisar: falta estado","Correcto")))))))</f>
        <v/>
      </c>
    </row>
    <row r="41" ht="22" customHeight="1">
      <c r="A41" s="23" t="n"/>
      <c r="B41" s="23" t="n"/>
      <c r="C41" s="23" t="n"/>
      <c r="D41" s="40" t="n"/>
      <c r="E41" s="40" t="n"/>
      <c r="F41" s="28">
        <f>IF(A41="","",IF(OR(D41="",E41=""),"",MOD(E41-D41,1)*1440))</f>
        <v/>
      </c>
      <c r="G41" s="23" t="n"/>
      <c r="H41" s="25" t="n"/>
      <c r="I41" s="25" t="n"/>
      <c r="J41" s="23" t="n"/>
      <c r="K41" s="31">
        <f>IF(A41="","",IF(COUNTIF(Jornadas!$A$5:$A$104,A41)=0,"Revisar: jornada inexistente",IF(B41="","Revisar: falta ID de registro",IF(C41="","Revisar: falta tipo",IF(OR(D41="",E41=""),"Revisar: horario incompleto",IF(AND(C41&lt;&gt;"Pausa",H41=""),"Revisar: falta descripción",IF(J41="","Revisar: falta estado","Correcto")))))))</f>
        <v/>
      </c>
    </row>
    <row r="42" ht="22" customHeight="1">
      <c r="A42" s="23" t="n"/>
      <c r="B42" s="23" t="n"/>
      <c r="C42" s="23" t="n"/>
      <c r="D42" s="40" t="n"/>
      <c r="E42" s="40" t="n"/>
      <c r="F42" s="28">
        <f>IF(A42="","",IF(OR(D42="",E42=""),"",MOD(E42-D42,1)*1440))</f>
        <v/>
      </c>
      <c r="G42" s="23" t="n"/>
      <c r="H42" s="25" t="n"/>
      <c r="I42" s="25" t="n"/>
      <c r="J42" s="23" t="n"/>
      <c r="K42" s="31">
        <f>IF(A42="","",IF(COUNTIF(Jornadas!$A$5:$A$104,A42)=0,"Revisar: jornada inexistente",IF(B42="","Revisar: falta ID de registro",IF(C42="","Revisar: falta tipo",IF(OR(D42="",E42=""),"Revisar: horario incompleto",IF(AND(C42&lt;&gt;"Pausa",H42=""),"Revisar: falta descripción",IF(J42="","Revisar: falta estado","Correcto")))))))</f>
        <v/>
      </c>
    </row>
    <row r="43" ht="22" customHeight="1">
      <c r="A43" s="23" t="n"/>
      <c r="B43" s="23" t="n"/>
      <c r="C43" s="23" t="n"/>
      <c r="D43" s="40" t="n"/>
      <c r="E43" s="40" t="n"/>
      <c r="F43" s="28">
        <f>IF(A43="","",IF(OR(D43="",E43=""),"",MOD(E43-D43,1)*1440))</f>
        <v/>
      </c>
      <c r="G43" s="23" t="n"/>
      <c r="H43" s="25" t="n"/>
      <c r="I43" s="25" t="n"/>
      <c r="J43" s="23" t="n"/>
      <c r="K43" s="31">
        <f>IF(A43="","",IF(COUNTIF(Jornadas!$A$5:$A$104,A43)=0,"Revisar: jornada inexistente",IF(B43="","Revisar: falta ID de registro",IF(C43="","Revisar: falta tipo",IF(OR(D43="",E43=""),"Revisar: horario incompleto",IF(AND(C43&lt;&gt;"Pausa",H43=""),"Revisar: falta descripción",IF(J43="","Revisar: falta estado","Correcto")))))))</f>
        <v/>
      </c>
    </row>
    <row r="44" ht="22" customHeight="1">
      <c r="A44" s="23" t="n"/>
      <c r="B44" s="23" t="n"/>
      <c r="C44" s="23" t="n"/>
      <c r="D44" s="40" t="n"/>
      <c r="E44" s="40" t="n"/>
      <c r="F44" s="28">
        <f>IF(A44="","",IF(OR(D44="",E44=""),"",MOD(E44-D44,1)*1440))</f>
        <v/>
      </c>
      <c r="G44" s="23" t="n"/>
      <c r="H44" s="25" t="n"/>
      <c r="I44" s="25" t="n"/>
      <c r="J44" s="23" t="n"/>
      <c r="K44" s="31">
        <f>IF(A44="","",IF(COUNTIF(Jornadas!$A$5:$A$104,A44)=0,"Revisar: jornada inexistente",IF(B44="","Revisar: falta ID de registro",IF(C44="","Revisar: falta tipo",IF(OR(D44="",E44=""),"Revisar: horario incompleto",IF(AND(C44&lt;&gt;"Pausa",H44=""),"Revisar: falta descripción",IF(J44="","Revisar: falta estado","Correcto")))))))</f>
        <v/>
      </c>
    </row>
    <row r="45" ht="22" customHeight="1">
      <c r="A45" s="23" t="n"/>
      <c r="B45" s="23" t="n"/>
      <c r="C45" s="23" t="n"/>
      <c r="D45" s="40" t="n"/>
      <c r="E45" s="40" t="n"/>
      <c r="F45" s="28">
        <f>IF(A45="","",IF(OR(D45="",E45=""),"",MOD(E45-D45,1)*1440))</f>
        <v/>
      </c>
      <c r="G45" s="23" t="n"/>
      <c r="H45" s="25" t="n"/>
      <c r="I45" s="25" t="n"/>
      <c r="J45" s="23" t="n"/>
      <c r="K45" s="31">
        <f>IF(A45="","",IF(COUNTIF(Jornadas!$A$5:$A$104,A45)=0,"Revisar: jornada inexistente",IF(B45="","Revisar: falta ID de registro",IF(C45="","Revisar: falta tipo",IF(OR(D45="",E45=""),"Revisar: horario incompleto",IF(AND(C45&lt;&gt;"Pausa",H45=""),"Revisar: falta descripción",IF(J45="","Revisar: falta estado","Correcto")))))))</f>
        <v/>
      </c>
    </row>
    <row r="46" ht="22" customHeight="1">
      <c r="A46" s="23" t="n"/>
      <c r="B46" s="23" t="n"/>
      <c r="C46" s="23" t="n"/>
      <c r="D46" s="40" t="n"/>
      <c r="E46" s="40" t="n"/>
      <c r="F46" s="28">
        <f>IF(A46="","",IF(OR(D46="",E46=""),"",MOD(E46-D46,1)*1440))</f>
        <v/>
      </c>
      <c r="G46" s="23" t="n"/>
      <c r="H46" s="25" t="n"/>
      <c r="I46" s="25" t="n"/>
      <c r="J46" s="23" t="n"/>
      <c r="K46" s="31">
        <f>IF(A46="","",IF(COUNTIF(Jornadas!$A$5:$A$104,A46)=0,"Revisar: jornada inexistente",IF(B46="","Revisar: falta ID de registro",IF(C46="","Revisar: falta tipo",IF(OR(D46="",E46=""),"Revisar: horario incompleto",IF(AND(C46&lt;&gt;"Pausa",H46=""),"Revisar: falta descripción",IF(J46="","Revisar: falta estado","Correcto")))))))</f>
        <v/>
      </c>
    </row>
    <row r="47" ht="22" customHeight="1">
      <c r="A47" s="23" t="n"/>
      <c r="B47" s="23" t="n"/>
      <c r="C47" s="23" t="n"/>
      <c r="D47" s="40" t="n"/>
      <c r="E47" s="40" t="n"/>
      <c r="F47" s="28">
        <f>IF(A47="","",IF(OR(D47="",E47=""),"",MOD(E47-D47,1)*1440))</f>
        <v/>
      </c>
      <c r="G47" s="23" t="n"/>
      <c r="H47" s="25" t="n"/>
      <c r="I47" s="25" t="n"/>
      <c r="J47" s="23" t="n"/>
      <c r="K47" s="31">
        <f>IF(A47="","",IF(COUNTIF(Jornadas!$A$5:$A$104,A47)=0,"Revisar: jornada inexistente",IF(B47="","Revisar: falta ID de registro",IF(C47="","Revisar: falta tipo",IF(OR(D47="",E47=""),"Revisar: horario incompleto",IF(AND(C47&lt;&gt;"Pausa",H47=""),"Revisar: falta descripción",IF(J47="","Revisar: falta estado","Correcto")))))))</f>
        <v/>
      </c>
    </row>
    <row r="48" ht="22" customHeight="1">
      <c r="A48" s="23" t="n"/>
      <c r="B48" s="23" t="n"/>
      <c r="C48" s="23" t="n"/>
      <c r="D48" s="40" t="n"/>
      <c r="E48" s="40" t="n"/>
      <c r="F48" s="28">
        <f>IF(A48="","",IF(OR(D48="",E48=""),"",MOD(E48-D48,1)*1440))</f>
        <v/>
      </c>
      <c r="G48" s="23" t="n"/>
      <c r="H48" s="25" t="n"/>
      <c r="I48" s="25" t="n"/>
      <c r="J48" s="23" t="n"/>
      <c r="K48" s="31">
        <f>IF(A48="","",IF(COUNTIF(Jornadas!$A$5:$A$104,A48)=0,"Revisar: jornada inexistente",IF(B48="","Revisar: falta ID de registro",IF(C48="","Revisar: falta tipo",IF(OR(D48="",E48=""),"Revisar: horario incompleto",IF(AND(C48&lt;&gt;"Pausa",H48=""),"Revisar: falta descripción",IF(J48="","Revisar: falta estado","Correcto")))))))</f>
        <v/>
      </c>
    </row>
    <row r="49" ht="22" customHeight="1">
      <c r="A49" s="23" t="n"/>
      <c r="B49" s="23" t="n"/>
      <c r="C49" s="23" t="n"/>
      <c r="D49" s="40" t="n"/>
      <c r="E49" s="40" t="n"/>
      <c r="F49" s="28">
        <f>IF(A49="","",IF(OR(D49="",E49=""),"",MOD(E49-D49,1)*1440))</f>
        <v/>
      </c>
      <c r="G49" s="23" t="n"/>
      <c r="H49" s="25" t="n"/>
      <c r="I49" s="25" t="n"/>
      <c r="J49" s="23" t="n"/>
      <c r="K49" s="31">
        <f>IF(A49="","",IF(COUNTIF(Jornadas!$A$5:$A$104,A49)=0,"Revisar: jornada inexistente",IF(B49="","Revisar: falta ID de registro",IF(C49="","Revisar: falta tipo",IF(OR(D49="",E49=""),"Revisar: horario incompleto",IF(AND(C49&lt;&gt;"Pausa",H49=""),"Revisar: falta descripción",IF(J49="","Revisar: falta estado","Correcto")))))))</f>
        <v/>
      </c>
    </row>
    <row r="50" ht="22" customHeight="1">
      <c r="A50" s="23" t="n"/>
      <c r="B50" s="23" t="n"/>
      <c r="C50" s="23" t="n"/>
      <c r="D50" s="40" t="n"/>
      <c r="E50" s="40" t="n"/>
      <c r="F50" s="28">
        <f>IF(A50="","",IF(OR(D50="",E50=""),"",MOD(E50-D50,1)*1440))</f>
        <v/>
      </c>
      <c r="G50" s="23" t="n"/>
      <c r="H50" s="25" t="n"/>
      <c r="I50" s="25" t="n"/>
      <c r="J50" s="23" t="n"/>
      <c r="K50" s="31">
        <f>IF(A50="","",IF(COUNTIF(Jornadas!$A$5:$A$104,A50)=0,"Revisar: jornada inexistente",IF(B50="","Revisar: falta ID de registro",IF(C50="","Revisar: falta tipo",IF(OR(D50="",E50=""),"Revisar: horario incompleto",IF(AND(C50&lt;&gt;"Pausa",H50=""),"Revisar: falta descripción",IF(J50="","Revisar: falta estado","Correcto")))))))</f>
        <v/>
      </c>
    </row>
    <row r="51" ht="22" customHeight="1">
      <c r="A51" s="23" t="n"/>
      <c r="B51" s="23" t="n"/>
      <c r="C51" s="23" t="n"/>
      <c r="D51" s="40" t="n"/>
      <c r="E51" s="40" t="n"/>
      <c r="F51" s="28">
        <f>IF(A51="","",IF(OR(D51="",E51=""),"",MOD(E51-D51,1)*1440))</f>
        <v/>
      </c>
      <c r="G51" s="23" t="n"/>
      <c r="H51" s="25" t="n"/>
      <c r="I51" s="25" t="n"/>
      <c r="J51" s="23" t="n"/>
      <c r="K51" s="31">
        <f>IF(A51="","",IF(COUNTIF(Jornadas!$A$5:$A$104,A51)=0,"Revisar: jornada inexistente",IF(B51="","Revisar: falta ID de registro",IF(C51="","Revisar: falta tipo",IF(OR(D51="",E51=""),"Revisar: horario incompleto",IF(AND(C51&lt;&gt;"Pausa",H51=""),"Revisar: falta descripción",IF(J51="","Revisar: falta estado","Correcto")))))))</f>
        <v/>
      </c>
    </row>
    <row r="52" ht="22" customHeight="1">
      <c r="A52" s="23" t="n"/>
      <c r="B52" s="23" t="n"/>
      <c r="C52" s="23" t="n"/>
      <c r="D52" s="40" t="n"/>
      <c r="E52" s="40" t="n"/>
      <c r="F52" s="28">
        <f>IF(A52="","",IF(OR(D52="",E52=""),"",MOD(E52-D52,1)*1440))</f>
        <v/>
      </c>
      <c r="G52" s="23" t="n"/>
      <c r="H52" s="25" t="n"/>
      <c r="I52" s="25" t="n"/>
      <c r="J52" s="23" t="n"/>
      <c r="K52" s="31">
        <f>IF(A52="","",IF(COUNTIF(Jornadas!$A$5:$A$104,A52)=0,"Revisar: jornada inexistente",IF(B52="","Revisar: falta ID de registro",IF(C52="","Revisar: falta tipo",IF(OR(D52="",E52=""),"Revisar: horario incompleto",IF(AND(C52&lt;&gt;"Pausa",H52=""),"Revisar: falta descripción",IF(J52="","Revisar: falta estado","Correcto")))))))</f>
        <v/>
      </c>
    </row>
    <row r="53" ht="22" customHeight="1">
      <c r="A53" s="23" t="n"/>
      <c r="B53" s="23" t="n"/>
      <c r="C53" s="23" t="n"/>
      <c r="D53" s="40" t="n"/>
      <c r="E53" s="40" t="n"/>
      <c r="F53" s="28">
        <f>IF(A53="","",IF(OR(D53="",E53=""),"",MOD(E53-D53,1)*1440))</f>
        <v/>
      </c>
      <c r="G53" s="23" t="n"/>
      <c r="H53" s="25" t="n"/>
      <c r="I53" s="25" t="n"/>
      <c r="J53" s="23" t="n"/>
      <c r="K53" s="31">
        <f>IF(A53="","",IF(COUNTIF(Jornadas!$A$5:$A$104,A53)=0,"Revisar: jornada inexistente",IF(B53="","Revisar: falta ID de registro",IF(C53="","Revisar: falta tipo",IF(OR(D53="",E53=""),"Revisar: horario incompleto",IF(AND(C53&lt;&gt;"Pausa",H53=""),"Revisar: falta descripción",IF(J53="","Revisar: falta estado","Correcto")))))))</f>
        <v/>
      </c>
    </row>
    <row r="54" ht="22" customHeight="1">
      <c r="A54" s="23" t="n"/>
      <c r="B54" s="23" t="n"/>
      <c r="C54" s="23" t="n"/>
      <c r="D54" s="40" t="n"/>
      <c r="E54" s="40" t="n"/>
      <c r="F54" s="28">
        <f>IF(A54="","",IF(OR(D54="",E54=""),"",MOD(E54-D54,1)*1440))</f>
        <v/>
      </c>
      <c r="G54" s="23" t="n"/>
      <c r="H54" s="25" t="n"/>
      <c r="I54" s="25" t="n"/>
      <c r="J54" s="23" t="n"/>
      <c r="K54" s="31">
        <f>IF(A54="","",IF(COUNTIF(Jornadas!$A$5:$A$104,A54)=0,"Revisar: jornada inexistente",IF(B54="","Revisar: falta ID de registro",IF(C54="","Revisar: falta tipo",IF(OR(D54="",E54=""),"Revisar: horario incompleto",IF(AND(C54&lt;&gt;"Pausa",H54=""),"Revisar: falta descripción",IF(J54="","Revisar: falta estado","Correcto")))))))</f>
        <v/>
      </c>
    </row>
    <row r="55" ht="22" customHeight="1">
      <c r="A55" s="23" t="n"/>
      <c r="B55" s="23" t="n"/>
      <c r="C55" s="23" t="n"/>
      <c r="D55" s="40" t="n"/>
      <c r="E55" s="40" t="n"/>
      <c r="F55" s="28">
        <f>IF(A55="","",IF(OR(D55="",E55=""),"",MOD(E55-D55,1)*1440))</f>
        <v/>
      </c>
      <c r="G55" s="23" t="n"/>
      <c r="H55" s="25" t="n"/>
      <c r="I55" s="25" t="n"/>
      <c r="J55" s="23" t="n"/>
      <c r="K55" s="31">
        <f>IF(A55="","",IF(COUNTIF(Jornadas!$A$5:$A$104,A55)=0,"Revisar: jornada inexistente",IF(B55="","Revisar: falta ID de registro",IF(C55="","Revisar: falta tipo",IF(OR(D55="",E55=""),"Revisar: horario incompleto",IF(AND(C55&lt;&gt;"Pausa",H55=""),"Revisar: falta descripción",IF(J55="","Revisar: falta estado","Correcto")))))))</f>
        <v/>
      </c>
    </row>
    <row r="56" ht="22" customHeight="1">
      <c r="A56" s="23" t="n"/>
      <c r="B56" s="23" t="n"/>
      <c r="C56" s="23" t="n"/>
      <c r="D56" s="40" t="n"/>
      <c r="E56" s="40" t="n"/>
      <c r="F56" s="28">
        <f>IF(A56="","",IF(OR(D56="",E56=""),"",MOD(E56-D56,1)*1440))</f>
        <v/>
      </c>
      <c r="G56" s="23" t="n"/>
      <c r="H56" s="25" t="n"/>
      <c r="I56" s="25" t="n"/>
      <c r="J56" s="23" t="n"/>
      <c r="K56" s="31">
        <f>IF(A56="","",IF(COUNTIF(Jornadas!$A$5:$A$104,A56)=0,"Revisar: jornada inexistente",IF(B56="","Revisar: falta ID de registro",IF(C56="","Revisar: falta tipo",IF(OR(D56="",E56=""),"Revisar: horario incompleto",IF(AND(C56&lt;&gt;"Pausa",H56=""),"Revisar: falta descripción",IF(J56="","Revisar: falta estado","Correcto")))))))</f>
        <v/>
      </c>
    </row>
    <row r="57" ht="22" customHeight="1">
      <c r="A57" s="23" t="n"/>
      <c r="B57" s="23" t="n"/>
      <c r="C57" s="23" t="n"/>
      <c r="D57" s="40" t="n"/>
      <c r="E57" s="40" t="n"/>
      <c r="F57" s="28">
        <f>IF(A57="","",IF(OR(D57="",E57=""),"",MOD(E57-D57,1)*1440))</f>
        <v/>
      </c>
      <c r="G57" s="23" t="n"/>
      <c r="H57" s="25" t="n"/>
      <c r="I57" s="25" t="n"/>
      <c r="J57" s="23" t="n"/>
      <c r="K57" s="31">
        <f>IF(A57="","",IF(COUNTIF(Jornadas!$A$5:$A$104,A57)=0,"Revisar: jornada inexistente",IF(B57="","Revisar: falta ID de registro",IF(C57="","Revisar: falta tipo",IF(OR(D57="",E57=""),"Revisar: horario incompleto",IF(AND(C57&lt;&gt;"Pausa",H57=""),"Revisar: falta descripción",IF(J57="","Revisar: falta estado","Correcto")))))))</f>
        <v/>
      </c>
    </row>
    <row r="58" ht="22" customHeight="1">
      <c r="A58" s="23" t="n"/>
      <c r="B58" s="23" t="n"/>
      <c r="C58" s="23" t="n"/>
      <c r="D58" s="40" t="n"/>
      <c r="E58" s="40" t="n"/>
      <c r="F58" s="28">
        <f>IF(A58="","",IF(OR(D58="",E58=""),"",MOD(E58-D58,1)*1440))</f>
        <v/>
      </c>
      <c r="G58" s="23" t="n"/>
      <c r="H58" s="25" t="n"/>
      <c r="I58" s="25" t="n"/>
      <c r="J58" s="23" t="n"/>
      <c r="K58" s="31">
        <f>IF(A58="","",IF(COUNTIF(Jornadas!$A$5:$A$104,A58)=0,"Revisar: jornada inexistente",IF(B58="","Revisar: falta ID de registro",IF(C58="","Revisar: falta tipo",IF(OR(D58="",E58=""),"Revisar: horario incompleto",IF(AND(C58&lt;&gt;"Pausa",H58=""),"Revisar: falta descripción",IF(J58="","Revisar: falta estado","Correcto")))))))</f>
        <v/>
      </c>
    </row>
    <row r="59" ht="22" customHeight="1">
      <c r="A59" s="23" t="n"/>
      <c r="B59" s="23" t="n"/>
      <c r="C59" s="23" t="n"/>
      <c r="D59" s="40" t="n"/>
      <c r="E59" s="40" t="n"/>
      <c r="F59" s="28">
        <f>IF(A59="","",IF(OR(D59="",E59=""),"",MOD(E59-D59,1)*1440))</f>
        <v/>
      </c>
      <c r="G59" s="23" t="n"/>
      <c r="H59" s="25" t="n"/>
      <c r="I59" s="25" t="n"/>
      <c r="J59" s="23" t="n"/>
      <c r="K59" s="31">
        <f>IF(A59="","",IF(COUNTIF(Jornadas!$A$5:$A$104,A59)=0,"Revisar: jornada inexistente",IF(B59="","Revisar: falta ID de registro",IF(C59="","Revisar: falta tipo",IF(OR(D59="",E59=""),"Revisar: horario incompleto",IF(AND(C59&lt;&gt;"Pausa",H59=""),"Revisar: falta descripción",IF(J59="","Revisar: falta estado","Correcto")))))))</f>
        <v/>
      </c>
    </row>
    <row r="60" ht="22" customHeight="1">
      <c r="A60" s="23" t="n"/>
      <c r="B60" s="23" t="n"/>
      <c r="C60" s="23" t="n"/>
      <c r="D60" s="40" t="n"/>
      <c r="E60" s="40" t="n"/>
      <c r="F60" s="28">
        <f>IF(A60="","",IF(OR(D60="",E60=""),"",MOD(E60-D60,1)*1440))</f>
        <v/>
      </c>
      <c r="G60" s="23" t="n"/>
      <c r="H60" s="25" t="n"/>
      <c r="I60" s="25" t="n"/>
      <c r="J60" s="23" t="n"/>
      <c r="K60" s="31">
        <f>IF(A60="","",IF(COUNTIF(Jornadas!$A$5:$A$104,A60)=0,"Revisar: jornada inexistente",IF(B60="","Revisar: falta ID de registro",IF(C60="","Revisar: falta tipo",IF(OR(D60="",E60=""),"Revisar: horario incompleto",IF(AND(C60&lt;&gt;"Pausa",H60=""),"Revisar: falta descripción",IF(J60="","Revisar: falta estado","Correcto")))))))</f>
        <v/>
      </c>
    </row>
    <row r="61" ht="22" customHeight="1">
      <c r="A61" s="23" t="n"/>
      <c r="B61" s="23" t="n"/>
      <c r="C61" s="23" t="n"/>
      <c r="D61" s="40" t="n"/>
      <c r="E61" s="40" t="n"/>
      <c r="F61" s="28">
        <f>IF(A61="","",IF(OR(D61="",E61=""),"",MOD(E61-D61,1)*1440))</f>
        <v/>
      </c>
      <c r="G61" s="23" t="n"/>
      <c r="H61" s="25" t="n"/>
      <c r="I61" s="25" t="n"/>
      <c r="J61" s="23" t="n"/>
      <c r="K61" s="31">
        <f>IF(A61="","",IF(COUNTIF(Jornadas!$A$5:$A$104,A61)=0,"Revisar: jornada inexistente",IF(B61="","Revisar: falta ID de registro",IF(C61="","Revisar: falta tipo",IF(OR(D61="",E61=""),"Revisar: horario incompleto",IF(AND(C61&lt;&gt;"Pausa",H61=""),"Revisar: falta descripción",IF(J61="","Revisar: falta estado","Correcto")))))))</f>
        <v/>
      </c>
    </row>
    <row r="62" ht="22" customHeight="1">
      <c r="A62" s="23" t="n"/>
      <c r="B62" s="23" t="n"/>
      <c r="C62" s="23" t="n"/>
      <c r="D62" s="40" t="n"/>
      <c r="E62" s="40" t="n"/>
      <c r="F62" s="28">
        <f>IF(A62="","",IF(OR(D62="",E62=""),"",MOD(E62-D62,1)*1440))</f>
        <v/>
      </c>
      <c r="G62" s="23" t="n"/>
      <c r="H62" s="25" t="n"/>
      <c r="I62" s="25" t="n"/>
      <c r="J62" s="23" t="n"/>
      <c r="K62" s="31">
        <f>IF(A62="","",IF(COUNTIF(Jornadas!$A$5:$A$104,A62)=0,"Revisar: jornada inexistente",IF(B62="","Revisar: falta ID de registro",IF(C62="","Revisar: falta tipo",IF(OR(D62="",E62=""),"Revisar: horario incompleto",IF(AND(C62&lt;&gt;"Pausa",H62=""),"Revisar: falta descripción",IF(J62="","Revisar: falta estado","Correcto")))))))</f>
        <v/>
      </c>
    </row>
    <row r="63" ht="22" customHeight="1">
      <c r="A63" s="23" t="n"/>
      <c r="B63" s="23" t="n"/>
      <c r="C63" s="23" t="n"/>
      <c r="D63" s="40" t="n"/>
      <c r="E63" s="40" t="n"/>
      <c r="F63" s="28">
        <f>IF(A63="","",IF(OR(D63="",E63=""),"",MOD(E63-D63,1)*1440))</f>
        <v/>
      </c>
      <c r="G63" s="23" t="n"/>
      <c r="H63" s="25" t="n"/>
      <c r="I63" s="25" t="n"/>
      <c r="J63" s="23" t="n"/>
      <c r="K63" s="31">
        <f>IF(A63="","",IF(COUNTIF(Jornadas!$A$5:$A$104,A63)=0,"Revisar: jornada inexistente",IF(B63="","Revisar: falta ID de registro",IF(C63="","Revisar: falta tipo",IF(OR(D63="",E63=""),"Revisar: horario incompleto",IF(AND(C63&lt;&gt;"Pausa",H63=""),"Revisar: falta descripción",IF(J63="","Revisar: falta estado","Correcto")))))))</f>
        <v/>
      </c>
    </row>
    <row r="64" ht="22" customHeight="1">
      <c r="A64" s="23" t="n"/>
      <c r="B64" s="23" t="n"/>
      <c r="C64" s="23" t="n"/>
      <c r="D64" s="40" t="n"/>
      <c r="E64" s="40" t="n"/>
      <c r="F64" s="28">
        <f>IF(A64="","",IF(OR(D64="",E64=""),"",MOD(E64-D64,1)*1440))</f>
        <v/>
      </c>
      <c r="G64" s="23" t="n"/>
      <c r="H64" s="25" t="n"/>
      <c r="I64" s="25" t="n"/>
      <c r="J64" s="23" t="n"/>
      <c r="K64" s="31">
        <f>IF(A64="","",IF(COUNTIF(Jornadas!$A$5:$A$104,A64)=0,"Revisar: jornada inexistente",IF(B64="","Revisar: falta ID de registro",IF(C64="","Revisar: falta tipo",IF(OR(D64="",E64=""),"Revisar: horario incompleto",IF(AND(C64&lt;&gt;"Pausa",H64=""),"Revisar: falta descripción",IF(J64="","Revisar: falta estado","Correcto")))))))</f>
        <v/>
      </c>
    </row>
    <row r="65" ht="22" customHeight="1">
      <c r="A65" s="23" t="n"/>
      <c r="B65" s="23" t="n"/>
      <c r="C65" s="23" t="n"/>
      <c r="D65" s="40" t="n"/>
      <c r="E65" s="40" t="n"/>
      <c r="F65" s="28">
        <f>IF(A65="","",IF(OR(D65="",E65=""),"",MOD(E65-D65,1)*1440))</f>
        <v/>
      </c>
      <c r="G65" s="23" t="n"/>
      <c r="H65" s="25" t="n"/>
      <c r="I65" s="25" t="n"/>
      <c r="J65" s="23" t="n"/>
      <c r="K65" s="31">
        <f>IF(A65="","",IF(COUNTIF(Jornadas!$A$5:$A$104,A65)=0,"Revisar: jornada inexistente",IF(B65="","Revisar: falta ID de registro",IF(C65="","Revisar: falta tipo",IF(OR(D65="",E65=""),"Revisar: horario incompleto",IF(AND(C65&lt;&gt;"Pausa",H65=""),"Revisar: falta descripción",IF(J65="","Revisar: falta estado","Correcto")))))))</f>
        <v/>
      </c>
    </row>
    <row r="66" ht="22" customHeight="1">
      <c r="A66" s="23" t="n"/>
      <c r="B66" s="23" t="n"/>
      <c r="C66" s="23" t="n"/>
      <c r="D66" s="40" t="n"/>
      <c r="E66" s="40" t="n"/>
      <c r="F66" s="28">
        <f>IF(A66="","",IF(OR(D66="",E66=""),"",MOD(E66-D66,1)*1440))</f>
        <v/>
      </c>
      <c r="G66" s="23" t="n"/>
      <c r="H66" s="25" t="n"/>
      <c r="I66" s="25" t="n"/>
      <c r="J66" s="23" t="n"/>
      <c r="K66" s="31">
        <f>IF(A66="","",IF(COUNTIF(Jornadas!$A$5:$A$104,A66)=0,"Revisar: jornada inexistente",IF(B66="","Revisar: falta ID de registro",IF(C66="","Revisar: falta tipo",IF(OR(D66="",E66=""),"Revisar: horario incompleto",IF(AND(C66&lt;&gt;"Pausa",H66=""),"Revisar: falta descripción",IF(J66="","Revisar: falta estado","Correcto")))))))</f>
        <v/>
      </c>
    </row>
    <row r="67" ht="22" customHeight="1">
      <c r="A67" s="23" t="n"/>
      <c r="B67" s="23" t="n"/>
      <c r="C67" s="23" t="n"/>
      <c r="D67" s="40" t="n"/>
      <c r="E67" s="40" t="n"/>
      <c r="F67" s="28">
        <f>IF(A67="","",IF(OR(D67="",E67=""),"",MOD(E67-D67,1)*1440))</f>
        <v/>
      </c>
      <c r="G67" s="23" t="n"/>
      <c r="H67" s="25" t="n"/>
      <c r="I67" s="25" t="n"/>
      <c r="J67" s="23" t="n"/>
      <c r="K67" s="31">
        <f>IF(A67="","",IF(COUNTIF(Jornadas!$A$5:$A$104,A67)=0,"Revisar: jornada inexistente",IF(B67="","Revisar: falta ID de registro",IF(C67="","Revisar: falta tipo",IF(OR(D67="",E67=""),"Revisar: horario incompleto",IF(AND(C67&lt;&gt;"Pausa",H67=""),"Revisar: falta descripción",IF(J67="","Revisar: falta estado","Correcto")))))))</f>
        <v/>
      </c>
    </row>
    <row r="68" ht="22" customHeight="1">
      <c r="A68" s="23" t="n"/>
      <c r="B68" s="23" t="n"/>
      <c r="C68" s="23" t="n"/>
      <c r="D68" s="40" t="n"/>
      <c r="E68" s="40" t="n"/>
      <c r="F68" s="28">
        <f>IF(A68="","",IF(OR(D68="",E68=""),"",MOD(E68-D68,1)*1440))</f>
        <v/>
      </c>
      <c r="G68" s="23" t="n"/>
      <c r="H68" s="25" t="n"/>
      <c r="I68" s="25" t="n"/>
      <c r="J68" s="23" t="n"/>
      <c r="K68" s="31">
        <f>IF(A68="","",IF(COUNTIF(Jornadas!$A$5:$A$104,A68)=0,"Revisar: jornada inexistente",IF(B68="","Revisar: falta ID de registro",IF(C68="","Revisar: falta tipo",IF(OR(D68="",E68=""),"Revisar: horario incompleto",IF(AND(C68&lt;&gt;"Pausa",H68=""),"Revisar: falta descripción",IF(J68="","Revisar: falta estado","Correcto")))))))</f>
        <v/>
      </c>
    </row>
    <row r="69" ht="22" customHeight="1">
      <c r="A69" s="23" t="n"/>
      <c r="B69" s="23" t="n"/>
      <c r="C69" s="23" t="n"/>
      <c r="D69" s="40" t="n"/>
      <c r="E69" s="40" t="n"/>
      <c r="F69" s="28">
        <f>IF(A69="","",IF(OR(D69="",E69=""),"",MOD(E69-D69,1)*1440))</f>
        <v/>
      </c>
      <c r="G69" s="23" t="n"/>
      <c r="H69" s="25" t="n"/>
      <c r="I69" s="25" t="n"/>
      <c r="J69" s="23" t="n"/>
      <c r="K69" s="31">
        <f>IF(A69="","",IF(COUNTIF(Jornadas!$A$5:$A$104,A69)=0,"Revisar: jornada inexistente",IF(B69="","Revisar: falta ID de registro",IF(C69="","Revisar: falta tipo",IF(OR(D69="",E69=""),"Revisar: horario incompleto",IF(AND(C69&lt;&gt;"Pausa",H69=""),"Revisar: falta descripción",IF(J69="","Revisar: falta estado","Correcto")))))))</f>
        <v/>
      </c>
    </row>
    <row r="70" ht="22" customHeight="1">
      <c r="A70" s="23" t="n"/>
      <c r="B70" s="23" t="n"/>
      <c r="C70" s="23" t="n"/>
      <c r="D70" s="40" t="n"/>
      <c r="E70" s="40" t="n"/>
      <c r="F70" s="28">
        <f>IF(A70="","",IF(OR(D70="",E70=""),"",MOD(E70-D70,1)*1440))</f>
        <v/>
      </c>
      <c r="G70" s="23" t="n"/>
      <c r="H70" s="25" t="n"/>
      <c r="I70" s="25" t="n"/>
      <c r="J70" s="23" t="n"/>
      <c r="K70" s="31">
        <f>IF(A70="","",IF(COUNTIF(Jornadas!$A$5:$A$104,A70)=0,"Revisar: jornada inexistente",IF(B70="","Revisar: falta ID de registro",IF(C70="","Revisar: falta tipo",IF(OR(D70="",E70=""),"Revisar: horario incompleto",IF(AND(C70&lt;&gt;"Pausa",H70=""),"Revisar: falta descripción",IF(J70="","Revisar: falta estado","Correcto")))))))</f>
        <v/>
      </c>
    </row>
    <row r="71" ht="22" customHeight="1">
      <c r="A71" s="23" t="n"/>
      <c r="B71" s="23" t="n"/>
      <c r="C71" s="23" t="n"/>
      <c r="D71" s="40" t="n"/>
      <c r="E71" s="40" t="n"/>
      <c r="F71" s="28">
        <f>IF(A71="","",IF(OR(D71="",E71=""),"",MOD(E71-D71,1)*1440))</f>
        <v/>
      </c>
      <c r="G71" s="23" t="n"/>
      <c r="H71" s="25" t="n"/>
      <c r="I71" s="25" t="n"/>
      <c r="J71" s="23" t="n"/>
      <c r="K71" s="31">
        <f>IF(A71="","",IF(COUNTIF(Jornadas!$A$5:$A$104,A71)=0,"Revisar: jornada inexistente",IF(B71="","Revisar: falta ID de registro",IF(C71="","Revisar: falta tipo",IF(OR(D71="",E71=""),"Revisar: horario incompleto",IF(AND(C71&lt;&gt;"Pausa",H71=""),"Revisar: falta descripción",IF(J71="","Revisar: falta estado","Correcto")))))))</f>
        <v/>
      </c>
    </row>
    <row r="72" ht="22" customHeight="1">
      <c r="A72" s="23" t="n"/>
      <c r="B72" s="23" t="n"/>
      <c r="C72" s="23" t="n"/>
      <c r="D72" s="40" t="n"/>
      <c r="E72" s="40" t="n"/>
      <c r="F72" s="28">
        <f>IF(A72="","",IF(OR(D72="",E72=""),"",MOD(E72-D72,1)*1440))</f>
        <v/>
      </c>
      <c r="G72" s="23" t="n"/>
      <c r="H72" s="25" t="n"/>
      <c r="I72" s="25" t="n"/>
      <c r="J72" s="23" t="n"/>
      <c r="K72" s="31">
        <f>IF(A72="","",IF(COUNTIF(Jornadas!$A$5:$A$104,A72)=0,"Revisar: jornada inexistente",IF(B72="","Revisar: falta ID de registro",IF(C72="","Revisar: falta tipo",IF(OR(D72="",E72=""),"Revisar: horario incompleto",IF(AND(C72&lt;&gt;"Pausa",H72=""),"Revisar: falta descripción",IF(J72="","Revisar: falta estado","Correcto")))))))</f>
        <v/>
      </c>
    </row>
    <row r="73" ht="22" customHeight="1">
      <c r="A73" s="23" t="n"/>
      <c r="B73" s="23" t="n"/>
      <c r="C73" s="23" t="n"/>
      <c r="D73" s="40" t="n"/>
      <c r="E73" s="40" t="n"/>
      <c r="F73" s="28">
        <f>IF(A73="","",IF(OR(D73="",E73=""),"",MOD(E73-D73,1)*1440))</f>
        <v/>
      </c>
      <c r="G73" s="23" t="n"/>
      <c r="H73" s="25" t="n"/>
      <c r="I73" s="25" t="n"/>
      <c r="J73" s="23" t="n"/>
      <c r="K73" s="31">
        <f>IF(A73="","",IF(COUNTIF(Jornadas!$A$5:$A$104,A73)=0,"Revisar: jornada inexistente",IF(B73="","Revisar: falta ID de registro",IF(C73="","Revisar: falta tipo",IF(OR(D73="",E73=""),"Revisar: horario incompleto",IF(AND(C73&lt;&gt;"Pausa",H73=""),"Revisar: falta descripción",IF(J73="","Revisar: falta estado","Correcto")))))))</f>
        <v/>
      </c>
    </row>
    <row r="74" ht="22" customHeight="1">
      <c r="A74" s="23" t="n"/>
      <c r="B74" s="23" t="n"/>
      <c r="C74" s="23" t="n"/>
      <c r="D74" s="40" t="n"/>
      <c r="E74" s="40" t="n"/>
      <c r="F74" s="28">
        <f>IF(A74="","",IF(OR(D74="",E74=""),"",MOD(E74-D74,1)*1440))</f>
        <v/>
      </c>
      <c r="G74" s="23" t="n"/>
      <c r="H74" s="25" t="n"/>
      <c r="I74" s="25" t="n"/>
      <c r="J74" s="23" t="n"/>
      <c r="K74" s="31">
        <f>IF(A74="","",IF(COUNTIF(Jornadas!$A$5:$A$104,A74)=0,"Revisar: jornada inexistente",IF(B74="","Revisar: falta ID de registro",IF(C74="","Revisar: falta tipo",IF(OR(D74="",E74=""),"Revisar: horario incompleto",IF(AND(C74&lt;&gt;"Pausa",H74=""),"Revisar: falta descripción",IF(J74="","Revisar: falta estado","Correcto")))))))</f>
        <v/>
      </c>
    </row>
    <row r="75" ht="22" customHeight="1">
      <c r="A75" s="23" t="n"/>
      <c r="B75" s="23" t="n"/>
      <c r="C75" s="23" t="n"/>
      <c r="D75" s="40" t="n"/>
      <c r="E75" s="40" t="n"/>
      <c r="F75" s="28">
        <f>IF(A75="","",IF(OR(D75="",E75=""),"",MOD(E75-D75,1)*1440))</f>
        <v/>
      </c>
      <c r="G75" s="23" t="n"/>
      <c r="H75" s="25" t="n"/>
      <c r="I75" s="25" t="n"/>
      <c r="J75" s="23" t="n"/>
      <c r="K75" s="31">
        <f>IF(A75="","",IF(COUNTIF(Jornadas!$A$5:$A$104,A75)=0,"Revisar: jornada inexistente",IF(B75="","Revisar: falta ID de registro",IF(C75="","Revisar: falta tipo",IF(OR(D75="",E75=""),"Revisar: horario incompleto",IF(AND(C75&lt;&gt;"Pausa",H75=""),"Revisar: falta descripción",IF(J75="","Revisar: falta estado","Correcto")))))))</f>
        <v/>
      </c>
    </row>
    <row r="76" ht="22" customHeight="1">
      <c r="A76" s="23" t="n"/>
      <c r="B76" s="23" t="n"/>
      <c r="C76" s="23" t="n"/>
      <c r="D76" s="40" t="n"/>
      <c r="E76" s="40" t="n"/>
      <c r="F76" s="28">
        <f>IF(A76="","",IF(OR(D76="",E76=""),"",MOD(E76-D76,1)*1440))</f>
        <v/>
      </c>
      <c r="G76" s="23" t="n"/>
      <c r="H76" s="25" t="n"/>
      <c r="I76" s="25" t="n"/>
      <c r="J76" s="23" t="n"/>
      <c r="K76" s="31">
        <f>IF(A76="","",IF(COUNTIF(Jornadas!$A$5:$A$104,A76)=0,"Revisar: jornada inexistente",IF(B76="","Revisar: falta ID de registro",IF(C76="","Revisar: falta tipo",IF(OR(D76="",E76=""),"Revisar: horario incompleto",IF(AND(C76&lt;&gt;"Pausa",H76=""),"Revisar: falta descripción",IF(J76="","Revisar: falta estado","Correcto")))))))</f>
        <v/>
      </c>
    </row>
    <row r="77" ht="22" customHeight="1">
      <c r="A77" s="23" t="n"/>
      <c r="B77" s="23" t="n"/>
      <c r="C77" s="23" t="n"/>
      <c r="D77" s="40" t="n"/>
      <c r="E77" s="40" t="n"/>
      <c r="F77" s="28">
        <f>IF(A77="","",IF(OR(D77="",E77=""),"",MOD(E77-D77,1)*1440))</f>
        <v/>
      </c>
      <c r="G77" s="23" t="n"/>
      <c r="H77" s="25" t="n"/>
      <c r="I77" s="25" t="n"/>
      <c r="J77" s="23" t="n"/>
      <c r="K77" s="31">
        <f>IF(A77="","",IF(COUNTIF(Jornadas!$A$5:$A$104,A77)=0,"Revisar: jornada inexistente",IF(B77="","Revisar: falta ID de registro",IF(C77="","Revisar: falta tipo",IF(OR(D77="",E77=""),"Revisar: horario incompleto",IF(AND(C77&lt;&gt;"Pausa",H77=""),"Revisar: falta descripción",IF(J77="","Revisar: falta estado","Correcto")))))))</f>
        <v/>
      </c>
    </row>
    <row r="78" ht="22" customHeight="1">
      <c r="A78" s="23" t="n"/>
      <c r="B78" s="23" t="n"/>
      <c r="C78" s="23" t="n"/>
      <c r="D78" s="40" t="n"/>
      <c r="E78" s="40" t="n"/>
      <c r="F78" s="28">
        <f>IF(A78="","",IF(OR(D78="",E78=""),"",MOD(E78-D78,1)*1440))</f>
        <v/>
      </c>
      <c r="G78" s="23" t="n"/>
      <c r="H78" s="25" t="n"/>
      <c r="I78" s="25" t="n"/>
      <c r="J78" s="23" t="n"/>
      <c r="K78" s="31">
        <f>IF(A78="","",IF(COUNTIF(Jornadas!$A$5:$A$104,A78)=0,"Revisar: jornada inexistente",IF(B78="","Revisar: falta ID de registro",IF(C78="","Revisar: falta tipo",IF(OR(D78="",E78=""),"Revisar: horario incompleto",IF(AND(C78&lt;&gt;"Pausa",H78=""),"Revisar: falta descripción",IF(J78="","Revisar: falta estado","Correcto")))))))</f>
        <v/>
      </c>
    </row>
    <row r="79" ht="22" customHeight="1">
      <c r="A79" s="23" t="n"/>
      <c r="B79" s="23" t="n"/>
      <c r="C79" s="23" t="n"/>
      <c r="D79" s="40" t="n"/>
      <c r="E79" s="40" t="n"/>
      <c r="F79" s="28">
        <f>IF(A79="","",IF(OR(D79="",E79=""),"",MOD(E79-D79,1)*1440))</f>
        <v/>
      </c>
      <c r="G79" s="23" t="n"/>
      <c r="H79" s="25" t="n"/>
      <c r="I79" s="25" t="n"/>
      <c r="J79" s="23" t="n"/>
      <c r="K79" s="31">
        <f>IF(A79="","",IF(COUNTIF(Jornadas!$A$5:$A$104,A79)=0,"Revisar: jornada inexistente",IF(B79="","Revisar: falta ID de registro",IF(C79="","Revisar: falta tipo",IF(OR(D79="",E79=""),"Revisar: horario incompleto",IF(AND(C79&lt;&gt;"Pausa",H79=""),"Revisar: falta descripción",IF(J79="","Revisar: falta estado","Correcto")))))))</f>
        <v/>
      </c>
    </row>
    <row r="80" ht="22" customHeight="1">
      <c r="A80" s="23" t="n"/>
      <c r="B80" s="23" t="n"/>
      <c r="C80" s="23" t="n"/>
      <c r="D80" s="40" t="n"/>
      <c r="E80" s="40" t="n"/>
      <c r="F80" s="28">
        <f>IF(A80="","",IF(OR(D80="",E80=""),"",MOD(E80-D80,1)*1440))</f>
        <v/>
      </c>
      <c r="G80" s="23" t="n"/>
      <c r="H80" s="25" t="n"/>
      <c r="I80" s="25" t="n"/>
      <c r="J80" s="23" t="n"/>
      <c r="K80" s="31">
        <f>IF(A80="","",IF(COUNTIF(Jornadas!$A$5:$A$104,A80)=0,"Revisar: jornada inexistente",IF(B80="","Revisar: falta ID de registro",IF(C80="","Revisar: falta tipo",IF(OR(D80="",E80=""),"Revisar: horario incompleto",IF(AND(C80&lt;&gt;"Pausa",H80=""),"Revisar: falta descripción",IF(J80="","Revisar: falta estado","Correcto")))))))</f>
        <v/>
      </c>
    </row>
    <row r="81" ht="22" customHeight="1">
      <c r="A81" s="23" t="n"/>
      <c r="B81" s="23" t="n"/>
      <c r="C81" s="23" t="n"/>
      <c r="D81" s="40" t="n"/>
      <c r="E81" s="40" t="n"/>
      <c r="F81" s="28">
        <f>IF(A81="","",IF(OR(D81="",E81=""),"",MOD(E81-D81,1)*1440))</f>
        <v/>
      </c>
      <c r="G81" s="23" t="n"/>
      <c r="H81" s="25" t="n"/>
      <c r="I81" s="25" t="n"/>
      <c r="J81" s="23" t="n"/>
      <c r="K81" s="31">
        <f>IF(A81="","",IF(COUNTIF(Jornadas!$A$5:$A$104,A81)=0,"Revisar: jornada inexistente",IF(B81="","Revisar: falta ID de registro",IF(C81="","Revisar: falta tipo",IF(OR(D81="",E81=""),"Revisar: horario incompleto",IF(AND(C81&lt;&gt;"Pausa",H81=""),"Revisar: falta descripción",IF(J81="","Revisar: falta estado","Correcto")))))))</f>
        <v/>
      </c>
    </row>
    <row r="82" ht="22" customHeight="1">
      <c r="A82" s="23" t="n"/>
      <c r="B82" s="23" t="n"/>
      <c r="C82" s="23" t="n"/>
      <c r="D82" s="40" t="n"/>
      <c r="E82" s="40" t="n"/>
      <c r="F82" s="28">
        <f>IF(A82="","",IF(OR(D82="",E82=""),"",MOD(E82-D82,1)*1440))</f>
        <v/>
      </c>
      <c r="G82" s="23" t="n"/>
      <c r="H82" s="25" t="n"/>
      <c r="I82" s="25" t="n"/>
      <c r="J82" s="23" t="n"/>
      <c r="K82" s="31">
        <f>IF(A82="","",IF(COUNTIF(Jornadas!$A$5:$A$104,A82)=0,"Revisar: jornada inexistente",IF(B82="","Revisar: falta ID de registro",IF(C82="","Revisar: falta tipo",IF(OR(D82="",E82=""),"Revisar: horario incompleto",IF(AND(C82&lt;&gt;"Pausa",H82=""),"Revisar: falta descripción",IF(J82="","Revisar: falta estado","Correcto")))))))</f>
        <v/>
      </c>
    </row>
    <row r="83" ht="22" customHeight="1">
      <c r="A83" s="23" t="n"/>
      <c r="B83" s="23" t="n"/>
      <c r="C83" s="23" t="n"/>
      <c r="D83" s="40" t="n"/>
      <c r="E83" s="40" t="n"/>
      <c r="F83" s="28">
        <f>IF(A83="","",IF(OR(D83="",E83=""),"",MOD(E83-D83,1)*1440))</f>
        <v/>
      </c>
      <c r="G83" s="23" t="n"/>
      <c r="H83" s="25" t="n"/>
      <c r="I83" s="25" t="n"/>
      <c r="J83" s="23" t="n"/>
      <c r="K83" s="31">
        <f>IF(A83="","",IF(COUNTIF(Jornadas!$A$5:$A$104,A83)=0,"Revisar: jornada inexistente",IF(B83="","Revisar: falta ID de registro",IF(C83="","Revisar: falta tipo",IF(OR(D83="",E83=""),"Revisar: horario incompleto",IF(AND(C83&lt;&gt;"Pausa",H83=""),"Revisar: falta descripción",IF(J83="","Revisar: falta estado","Correcto")))))))</f>
        <v/>
      </c>
    </row>
    <row r="84" ht="22" customHeight="1">
      <c r="A84" s="23" t="n"/>
      <c r="B84" s="23" t="n"/>
      <c r="C84" s="23" t="n"/>
      <c r="D84" s="40" t="n"/>
      <c r="E84" s="40" t="n"/>
      <c r="F84" s="28">
        <f>IF(A84="","",IF(OR(D84="",E84=""),"",MOD(E84-D84,1)*1440))</f>
        <v/>
      </c>
      <c r="G84" s="23" t="n"/>
      <c r="H84" s="25" t="n"/>
      <c r="I84" s="25" t="n"/>
      <c r="J84" s="23" t="n"/>
      <c r="K84" s="31">
        <f>IF(A84="","",IF(COUNTIF(Jornadas!$A$5:$A$104,A84)=0,"Revisar: jornada inexistente",IF(B84="","Revisar: falta ID de registro",IF(C84="","Revisar: falta tipo",IF(OR(D84="",E84=""),"Revisar: horario incompleto",IF(AND(C84&lt;&gt;"Pausa",H84=""),"Revisar: falta descripción",IF(J84="","Revisar: falta estado","Correcto")))))))</f>
        <v/>
      </c>
    </row>
    <row r="85" ht="22" customHeight="1">
      <c r="A85" s="23" t="n"/>
      <c r="B85" s="23" t="n"/>
      <c r="C85" s="23" t="n"/>
      <c r="D85" s="40" t="n"/>
      <c r="E85" s="40" t="n"/>
      <c r="F85" s="28">
        <f>IF(A85="","",IF(OR(D85="",E85=""),"",MOD(E85-D85,1)*1440))</f>
        <v/>
      </c>
      <c r="G85" s="23" t="n"/>
      <c r="H85" s="25" t="n"/>
      <c r="I85" s="25" t="n"/>
      <c r="J85" s="23" t="n"/>
      <c r="K85" s="31">
        <f>IF(A85="","",IF(COUNTIF(Jornadas!$A$5:$A$104,A85)=0,"Revisar: jornada inexistente",IF(B85="","Revisar: falta ID de registro",IF(C85="","Revisar: falta tipo",IF(OR(D85="",E85=""),"Revisar: horario incompleto",IF(AND(C85&lt;&gt;"Pausa",H85=""),"Revisar: falta descripción",IF(J85="","Revisar: falta estado","Correcto")))))))</f>
        <v/>
      </c>
    </row>
    <row r="86" ht="22" customHeight="1">
      <c r="A86" s="23" t="n"/>
      <c r="B86" s="23" t="n"/>
      <c r="C86" s="23" t="n"/>
      <c r="D86" s="40" t="n"/>
      <c r="E86" s="40" t="n"/>
      <c r="F86" s="28">
        <f>IF(A86="","",IF(OR(D86="",E86=""),"",MOD(E86-D86,1)*1440))</f>
        <v/>
      </c>
      <c r="G86" s="23" t="n"/>
      <c r="H86" s="25" t="n"/>
      <c r="I86" s="25" t="n"/>
      <c r="J86" s="23" t="n"/>
      <c r="K86" s="31">
        <f>IF(A86="","",IF(COUNTIF(Jornadas!$A$5:$A$104,A86)=0,"Revisar: jornada inexistente",IF(B86="","Revisar: falta ID de registro",IF(C86="","Revisar: falta tipo",IF(OR(D86="",E86=""),"Revisar: horario incompleto",IF(AND(C86&lt;&gt;"Pausa",H86=""),"Revisar: falta descripción",IF(J86="","Revisar: falta estado","Correcto")))))))</f>
        <v/>
      </c>
    </row>
    <row r="87" ht="22" customHeight="1">
      <c r="A87" s="23" t="n"/>
      <c r="B87" s="23" t="n"/>
      <c r="C87" s="23" t="n"/>
      <c r="D87" s="40" t="n"/>
      <c r="E87" s="40" t="n"/>
      <c r="F87" s="28">
        <f>IF(A87="","",IF(OR(D87="",E87=""),"",MOD(E87-D87,1)*1440))</f>
        <v/>
      </c>
      <c r="G87" s="23" t="n"/>
      <c r="H87" s="25" t="n"/>
      <c r="I87" s="25" t="n"/>
      <c r="J87" s="23" t="n"/>
      <c r="K87" s="31">
        <f>IF(A87="","",IF(COUNTIF(Jornadas!$A$5:$A$104,A87)=0,"Revisar: jornada inexistente",IF(B87="","Revisar: falta ID de registro",IF(C87="","Revisar: falta tipo",IF(OR(D87="",E87=""),"Revisar: horario incompleto",IF(AND(C87&lt;&gt;"Pausa",H87=""),"Revisar: falta descripción",IF(J87="","Revisar: falta estado","Correcto")))))))</f>
        <v/>
      </c>
    </row>
    <row r="88" ht="22" customHeight="1">
      <c r="A88" s="23" t="n"/>
      <c r="B88" s="23" t="n"/>
      <c r="C88" s="23" t="n"/>
      <c r="D88" s="40" t="n"/>
      <c r="E88" s="40" t="n"/>
      <c r="F88" s="28">
        <f>IF(A88="","",IF(OR(D88="",E88=""),"",MOD(E88-D88,1)*1440))</f>
        <v/>
      </c>
      <c r="G88" s="23" t="n"/>
      <c r="H88" s="25" t="n"/>
      <c r="I88" s="25" t="n"/>
      <c r="J88" s="23" t="n"/>
      <c r="K88" s="31">
        <f>IF(A88="","",IF(COUNTIF(Jornadas!$A$5:$A$104,A88)=0,"Revisar: jornada inexistente",IF(B88="","Revisar: falta ID de registro",IF(C88="","Revisar: falta tipo",IF(OR(D88="",E88=""),"Revisar: horario incompleto",IF(AND(C88&lt;&gt;"Pausa",H88=""),"Revisar: falta descripción",IF(J88="","Revisar: falta estado","Correcto")))))))</f>
        <v/>
      </c>
    </row>
    <row r="89" ht="22" customHeight="1">
      <c r="A89" s="23" t="n"/>
      <c r="B89" s="23" t="n"/>
      <c r="C89" s="23" t="n"/>
      <c r="D89" s="40" t="n"/>
      <c r="E89" s="40" t="n"/>
      <c r="F89" s="28">
        <f>IF(A89="","",IF(OR(D89="",E89=""),"",MOD(E89-D89,1)*1440))</f>
        <v/>
      </c>
      <c r="G89" s="23" t="n"/>
      <c r="H89" s="25" t="n"/>
      <c r="I89" s="25" t="n"/>
      <c r="J89" s="23" t="n"/>
      <c r="K89" s="31">
        <f>IF(A89="","",IF(COUNTIF(Jornadas!$A$5:$A$104,A89)=0,"Revisar: jornada inexistente",IF(B89="","Revisar: falta ID de registro",IF(C89="","Revisar: falta tipo",IF(OR(D89="",E89=""),"Revisar: horario incompleto",IF(AND(C89&lt;&gt;"Pausa",H89=""),"Revisar: falta descripción",IF(J89="","Revisar: falta estado","Correcto")))))))</f>
        <v/>
      </c>
    </row>
    <row r="90" ht="22" customHeight="1">
      <c r="A90" s="23" t="n"/>
      <c r="B90" s="23" t="n"/>
      <c r="C90" s="23" t="n"/>
      <c r="D90" s="40" t="n"/>
      <c r="E90" s="40" t="n"/>
      <c r="F90" s="28">
        <f>IF(A90="","",IF(OR(D90="",E90=""),"",MOD(E90-D90,1)*1440))</f>
        <v/>
      </c>
      <c r="G90" s="23" t="n"/>
      <c r="H90" s="25" t="n"/>
      <c r="I90" s="25" t="n"/>
      <c r="J90" s="23" t="n"/>
      <c r="K90" s="31">
        <f>IF(A90="","",IF(COUNTIF(Jornadas!$A$5:$A$104,A90)=0,"Revisar: jornada inexistente",IF(B90="","Revisar: falta ID de registro",IF(C90="","Revisar: falta tipo",IF(OR(D90="",E90=""),"Revisar: horario incompleto",IF(AND(C90&lt;&gt;"Pausa",H90=""),"Revisar: falta descripción",IF(J90="","Revisar: falta estado","Correcto")))))))</f>
        <v/>
      </c>
    </row>
    <row r="91" ht="22" customHeight="1">
      <c r="A91" s="23" t="n"/>
      <c r="B91" s="23" t="n"/>
      <c r="C91" s="23" t="n"/>
      <c r="D91" s="40" t="n"/>
      <c r="E91" s="40" t="n"/>
      <c r="F91" s="28">
        <f>IF(A91="","",IF(OR(D91="",E91=""),"",MOD(E91-D91,1)*1440))</f>
        <v/>
      </c>
      <c r="G91" s="23" t="n"/>
      <c r="H91" s="25" t="n"/>
      <c r="I91" s="25" t="n"/>
      <c r="J91" s="23" t="n"/>
      <c r="K91" s="31">
        <f>IF(A91="","",IF(COUNTIF(Jornadas!$A$5:$A$104,A91)=0,"Revisar: jornada inexistente",IF(B91="","Revisar: falta ID de registro",IF(C91="","Revisar: falta tipo",IF(OR(D91="",E91=""),"Revisar: horario incompleto",IF(AND(C91&lt;&gt;"Pausa",H91=""),"Revisar: falta descripción",IF(J91="","Revisar: falta estado","Correcto")))))))</f>
        <v/>
      </c>
    </row>
    <row r="92" ht="22" customHeight="1">
      <c r="A92" s="23" t="n"/>
      <c r="B92" s="23" t="n"/>
      <c r="C92" s="23" t="n"/>
      <c r="D92" s="40" t="n"/>
      <c r="E92" s="40" t="n"/>
      <c r="F92" s="28">
        <f>IF(A92="","",IF(OR(D92="",E92=""),"",MOD(E92-D92,1)*1440))</f>
        <v/>
      </c>
      <c r="G92" s="23" t="n"/>
      <c r="H92" s="25" t="n"/>
      <c r="I92" s="25" t="n"/>
      <c r="J92" s="23" t="n"/>
      <c r="K92" s="31">
        <f>IF(A92="","",IF(COUNTIF(Jornadas!$A$5:$A$104,A92)=0,"Revisar: jornada inexistente",IF(B92="","Revisar: falta ID de registro",IF(C92="","Revisar: falta tipo",IF(OR(D92="",E92=""),"Revisar: horario incompleto",IF(AND(C92&lt;&gt;"Pausa",H92=""),"Revisar: falta descripción",IF(J92="","Revisar: falta estado","Correcto")))))))</f>
        <v/>
      </c>
    </row>
    <row r="93" ht="22" customHeight="1">
      <c r="A93" s="23" t="n"/>
      <c r="B93" s="23" t="n"/>
      <c r="C93" s="23" t="n"/>
      <c r="D93" s="40" t="n"/>
      <c r="E93" s="40" t="n"/>
      <c r="F93" s="28">
        <f>IF(A93="","",IF(OR(D93="",E93=""),"",MOD(E93-D93,1)*1440))</f>
        <v/>
      </c>
      <c r="G93" s="23" t="n"/>
      <c r="H93" s="25" t="n"/>
      <c r="I93" s="25" t="n"/>
      <c r="J93" s="23" t="n"/>
      <c r="K93" s="31">
        <f>IF(A93="","",IF(COUNTIF(Jornadas!$A$5:$A$104,A93)=0,"Revisar: jornada inexistente",IF(B93="","Revisar: falta ID de registro",IF(C93="","Revisar: falta tipo",IF(OR(D93="",E93=""),"Revisar: horario incompleto",IF(AND(C93&lt;&gt;"Pausa",H93=""),"Revisar: falta descripción",IF(J93="","Revisar: falta estado","Correcto")))))))</f>
        <v/>
      </c>
    </row>
    <row r="94" ht="22" customHeight="1">
      <c r="A94" s="23" t="n"/>
      <c r="B94" s="23" t="n"/>
      <c r="C94" s="23" t="n"/>
      <c r="D94" s="40" t="n"/>
      <c r="E94" s="40" t="n"/>
      <c r="F94" s="28">
        <f>IF(A94="","",IF(OR(D94="",E94=""),"",MOD(E94-D94,1)*1440))</f>
        <v/>
      </c>
      <c r="G94" s="23" t="n"/>
      <c r="H94" s="25" t="n"/>
      <c r="I94" s="25" t="n"/>
      <c r="J94" s="23" t="n"/>
      <c r="K94" s="31">
        <f>IF(A94="","",IF(COUNTIF(Jornadas!$A$5:$A$104,A94)=0,"Revisar: jornada inexistente",IF(B94="","Revisar: falta ID de registro",IF(C94="","Revisar: falta tipo",IF(OR(D94="",E94=""),"Revisar: horario incompleto",IF(AND(C94&lt;&gt;"Pausa",H94=""),"Revisar: falta descripción",IF(J94="","Revisar: falta estado","Correcto")))))))</f>
        <v/>
      </c>
    </row>
    <row r="95" ht="22" customHeight="1">
      <c r="A95" s="23" t="n"/>
      <c r="B95" s="23" t="n"/>
      <c r="C95" s="23" t="n"/>
      <c r="D95" s="40" t="n"/>
      <c r="E95" s="40" t="n"/>
      <c r="F95" s="28">
        <f>IF(A95="","",IF(OR(D95="",E95=""),"",MOD(E95-D95,1)*1440))</f>
        <v/>
      </c>
      <c r="G95" s="23" t="n"/>
      <c r="H95" s="25" t="n"/>
      <c r="I95" s="25" t="n"/>
      <c r="J95" s="23" t="n"/>
      <c r="K95" s="31">
        <f>IF(A95="","",IF(COUNTIF(Jornadas!$A$5:$A$104,A95)=0,"Revisar: jornada inexistente",IF(B95="","Revisar: falta ID de registro",IF(C95="","Revisar: falta tipo",IF(OR(D95="",E95=""),"Revisar: horario incompleto",IF(AND(C95&lt;&gt;"Pausa",H95=""),"Revisar: falta descripción",IF(J95="","Revisar: falta estado","Correcto")))))))</f>
        <v/>
      </c>
    </row>
    <row r="96" ht="22" customHeight="1">
      <c r="A96" s="23" t="n"/>
      <c r="B96" s="23" t="n"/>
      <c r="C96" s="23" t="n"/>
      <c r="D96" s="40" t="n"/>
      <c r="E96" s="40" t="n"/>
      <c r="F96" s="28">
        <f>IF(A96="","",IF(OR(D96="",E96=""),"",MOD(E96-D96,1)*1440))</f>
        <v/>
      </c>
      <c r="G96" s="23" t="n"/>
      <c r="H96" s="25" t="n"/>
      <c r="I96" s="25" t="n"/>
      <c r="J96" s="23" t="n"/>
      <c r="K96" s="31">
        <f>IF(A96="","",IF(COUNTIF(Jornadas!$A$5:$A$104,A96)=0,"Revisar: jornada inexistente",IF(B96="","Revisar: falta ID de registro",IF(C96="","Revisar: falta tipo",IF(OR(D96="",E96=""),"Revisar: horario incompleto",IF(AND(C96&lt;&gt;"Pausa",H96=""),"Revisar: falta descripción",IF(J96="","Revisar: falta estado","Correcto")))))))</f>
        <v/>
      </c>
    </row>
    <row r="97" ht="22" customHeight="1">
      <c r="A97" s="23" t="n"/>
      <c r="B97" s="23" t="n"/>
      <c r="C97" s="23" t="n"/>
      <c r="D97" s="40" t="n"/>
      <c r="E97" s="40" t="n"/>
      <c r="F97" s="28">
        <f>IF(A97="","",IF(OR(D97="",E97=""),"",MOD(E97-D97,1)*1440))</f>
        <v/>
      </c>
      <c r="G97" s="23" t="n"/>
      <c r="H97" s="25" t="n"/>
      <c r="I97" s="25" t="n"/>
      <c r="J97" s="23" t="n"/>
      <c r="K97" s="31">
        <f>IF(A97="","",IF(COUNTIF(Jornadas!$A$5:$A$104,A97)=0,"Revisar: jornada inexistente",IF(B97="","Revisar: falta ID de registro",IF(C97="","Revisar: falta tipo",IF(OR(D97="",E97=""),"Revisar: horario incompleto",IF(AND(C97&lt;&gt;"Pausa",H97=""),"Revisar: falta descripción",IF(J97="","Revisar: falta estado","Correcto")))))))</f>
        <v/>
      </c>
    </row>
    <row r="98" ht="22" customHeight="1">
      <c r="A98" s="23" t="n"/>
      <c r="B98" s="23" t="n"/>
      <c r="C98" s="23" t="n"/>
      <c r="D98" s="40" t="n"/>
      <c r="E98" s="40" t="n"/>
      <c r="F98" s="28">
        <f>IF(A98="","",IF(OR(D98="",E98=""),"",MOD(E98-D98,1)*1440))</f>
        <v/>
      </c>
      <c r="G98" s="23" t="n"/>
      <c r="H98" s="25" t="n"/>
      <c r="I98" s="25" t="n"/>
      <c r="J98" s="23" t="n"/>
      <c r="K98" s="31">
        <f>IF(A98="","",IF(COUNTIF(Jornadas!$A$5:$A$104,A98)=0,"Revisar: jornada inexistente",IF(B98="","Revisar: falta ID de registro",IF(C98="","Revisar: falta tipo",IF(OR(D98="",E98=""),"Revisar: horario incompleto",IF(AND(C98&lt;&gt;"Pausa",H98=""),"Revisar: falta descripción",IF(J98="","Revisar: falta estado","Correcto")))))))</f>
        <v/>
      </c>
    </row>
    <row r="99" ht="22" customHeight="1">
      <c r="A99" s="23" t="n"/>
      <c r="B99" s="23" t="n"/>
      <c r="C99" s="23" t="n"/>
      <c r="D99" s="40" t="n"/>
      <c r="E99" s="40" t="n"/>
      <c r="F99" s="28">
        <f>IF(A99="","",IF(OR(D99="",E99=""),"",MOD(E99-D99,1)*1440))</f>
        <v/>
      </c>
      <c r="G99" s="23" t="n"/>
      <c r="H99" s="25" t="n"/>
      <c r="I99" s="25" t="n"/>
      <c r="J99" s="23" t="n"/>
      <c r="K99" s="31">
        <f>IF(A99="","",IF(COUNTIF(Jornadas!$A$5:$A$104,A99)=0,"Revisar: jornada inexistente",IF(B99="","Revisar: falta ID de registro",IF(C99="","Revisar: falta tipo",IF(OR(D99="",E99=""),"Revisar: horario incompleto",IF(AND(C99&lt;&gt;"Pausa",H99=""),"Revisar: falta descripción",IF(J99="","Revisar: falta estado","Correcto")))))))</f>
        <v/>
      </c>
    </row>
    <row r="100" ht="22" customHeight="1">
      <c r="A100" s="23" t="n"/>
      <c r="B100" s="23" t="n"/>
      <c r="C100" s="23" t="n"/>
      <c r="D100" s="40" t="n"/>
      <c r="E100" s="40" t="n"/>
      <c r="F100" s="28">
        <f>IF(A100="","",IF(OR(D100="",E100=""),"",MOD(E100-D100,1)*1440))</f>
        <v/>
      </c>
      <c r="G100" s="23" t="n"/>
      <c r="H100" s="25" t="n"/>
      <c r="I100" s="25" t="n"/>
      <c r="J100" s="23" t="n"/>
      <c r="K100" s="31">
        <f>IF(A100="","",IF(COUNTIF(Jornadas!$A$5:$A$104,A100)=0,"Revisar: jornada inexistente",IF(B100="","Revisar: falta ID de registro",IF(C100="","Revisar: falta tipo",IF(OR(D100="",E100=""),"Revisar: horario incompleto",IF(AND(C100&lt;&gt;"Pausa",H100=""),"Revisar: falta descripción",IF(J100="","Revisar: falta estado","Correcto")))))))</f>
        <v/>
      </c>
    </row>
    <row r="101" ht="22" customHeight="1">
      <c r="A101" s="23" t="n"/>
      <c r="B101" s="23" t="n"/>
      <c r="C101" s="23" t="n"/>
      <c r="D101" s="40" t="n"/>
      <c r="E101" s="40" t="n"/>
      <c r="F101" s="28">
        <f>IF(A101="","",IF(OR(D101="",E101=""),"",MOD(E101-D101,1)*1440))</f>
        <v/>
      </c>
      <c r="G101" s="23" t="n"/>
      <c r="H101" s="25" t="n"/>
      <c r="I101" s="25" t="n"/>
      <c r="J101" s="23" t="n"/>
      <c r="K101" s="31">
        <f>IF(A101="","",IF(COUNTIF(Jornadas!$A$5:$A$104,A101)=0,"Revisar: jornada inexistente",IF(B101="","Revisar: falta ID de registro",IF(C101="","Revisar: falta tipo",IF(OR(D101="",E101=""),"Revisar: horario incompleto",IF(AND(C101&lt;&gt;"Pausa",H101=""),"Revisar: falta descripción",IF(J101="","Revisar: falta estado","Correcto")))))))</f>
        <v/>
      </c>
    </row>
    <row r="102" ht="22" customHeight="1">
      <c r="A102" s="23" t="n"/>
      <c r="B102" s="23" t="n"/>
      <c r="C102" s="23" t="n"/>
      <c r="D102" s="40" t="n"/>
      <c r="E102" s="40" t="n"/>
      <c r="F102" s="28">
        <f>IF(A102="","",IF(OR(D102="",E102=""),"",MOD(E102-D102,1)*1440))</f>
        <v/>
      </c>
      <c r="G102" s="23" t="n"/>
      <c r="H102" s="25" t="n"/>
      <c r="I102" s="25" t="n"/>
      <c r="J102" s="23" t="n"/>
      <c r="K102" s="31">
        <f>IF(A102="","",IF(COUNTIF(Jornadas!$A$5:$A$104,A102)=0,"Revisar: jornada inexistente",IF(B102="","Revisar: falta ID de registro",IF(C102="","Revisar: falta tipo",IF(OR(D102="",E102=""),"Revisar: horario incompleto",IF(AND(C102&lt;&gt;"Pausa",H102=""),"Revisar: falta descripción",IF(J102="","Revisar: falta estado","Correcto")))))))</f>
        <v/>
      </c>
    </row>
    <row r="103" ht="22" customHeight="1">
      <c r="A103" s="23" t="n"/>
      <c r="B103" s="23" t="n"/>
      <c r="C103" s="23" t="n"/>
      <c r="D103" s="40" t="n"/>
      <c r="E103" s="40" t="n"/>
      <c r="F103" s="28">
        <f>IF(A103="","",IF(OR(D103="",E103=""),"",MOD(E103-D103,1)*1440))</f>
        <v/>
      </c>
      <c r="G103" s="23" t="n"/>
      <c r="H103" s="25" t="n"/>
      <c r="I103" s="25" t="n"/>
      <c r="J103" s="23" t="n"/>
      <c r="K103" s="31">
        <f>IF(A103="","",IF(COUNTIF(Jornadas!$A$5:$A$104,A103)=0,"Revisar: jornada inexistente",IF(B103="","Revisar: falta ID de registro",IF(C103="","Revisar: falta tipo",IF(OR(D103="",E103=""),"Revisar: horario incompleto",IF(AND(C103&lt;&gt;"Pausa",H103=""),"Revisar: falta descripción",IF(J103="","Revisar: falta estado","Correcto")))))))</f>
        <v/>
      </c>
    </row>
    <row r="104" ht="22" customHeight="1">
      <c r="A104" s="23" t="n"/>
      <c r="B104" s="23" t="n"/>
      <c r="C104" s="23" t="n"/>
      <c r="D104" s="40" t="n"/>
      <c r="E104" s="40" t="n"/>
      <c r="F104" s="28">
        <f>IF(A104="","",IF(OR(D104="",E104=""),"",MOD(E104-D104,1)*1440))</f>
        <v/>
      </c>
      <c r="G104" s="23" t="n"/>
      <c r="H104" s="25" t="n"/>
      <c r="I104" s="25" t="n"/>
      <c r="J104" s="23" t="n"/>
      <c r="K104" s="31">
        <f>IF(A104="","",IF(COUNTIF(Jornadas!$A$5:$A$104,A104)=0,"Revisar: jornada inexistente",IF(B104="","Revisar: falta ID de registro",IF(C104="","Revisar: falta tipo",IF(OR(D104="",E104=""),"Revisar: horario incompleto",IF(AND(C104&lt;&gt;"Pausa",H104=""),"Revisar: falta descripción",IF(J104="","Revisar: falta estado","Correcto")))))))</f>
        <v/>
      </c>
    </row>
  </sheetData>
  <autoFilter ref="A4:K4"/>
  <mergeCells count="1">
    <mergeCell ref="A1:K1"/>
  </mergeCells>
  <conditionalFormatting sqref="J5:J104">
    <cfRule type="expression" priority="1" dxfId="6">
      <formula>J5="Abierta"</formula>
    </cfRule>
    <cfRule type="expression" priority="2" dxfId="3">
      <formula>J5="Cerrada"</formula>
    </cfRule>
  </conditionalFormatting>
  <conditionalFormatting sqref="G5:G104">
    <cfRule type="expression" priority="3" dxfId="6">
      <formula>G5="Alto"</formula>
    </cfRule>
    <cfRule type="expression" priority="4" dxfId="4">
      <formula>G5="Medio"</formula>
    </cfRule>
    <cfRule type="expression" priority="5" dxfId="8">
      <formula>G5="Leve"</formula>
    </cfRule>
    <cfRule type="expression" priority="6" dxfId="5">
      <formula>G5="Sin impacto"</formula>
    </cfRule>
  </conditionalFormatting>
  <conditionalFormatting sqref="K5:K104">
    <cfRule type="expression" priority="7" dxfId="0">
      <formula>ISNUMBER(SEARCH("Correcto",K5))</formula>
    </cfRule>
    <cfRule type="expression" priority="8" dxfId="1">
      <formula>ISNUMBER(SEARCH("Revisar",K5))</formula>
    </cfRule>
  </conditionalFormatting>
  <conditionalFormatting sqref="A5:K104">
    <cfRule type="expression" priority="9" dxfId="6">
      <formula>AND($A5&lt;&gt;"",$G5="Alto",$J5="Abierta")</formula>
    </cfRule>
  </conditionalFormatting>
  <conditionalFormatting sqref="F5:F104">
    <cfRule type="expression" priority="10" dxfId="4">
      <formula>AND($C5="Pausa",$F5&gt;120)</formula>
    </cfRule>
  </conditionalFormatting>
  <dataValidations count="7">
    <dataValidation sqref="A5:A104" showDropDown="0" showInputMessage="1" showErrorMessage="1" allowBlank="0" errorTitle="ID no válido" error="El ID debe existir en la hoja Jornadas." promptTitle="Jornada" prompt="Selecciona un ID existente en la hoja Jornadas." type="list">
      <formula1>Jornadas!$A$5:$A$104</formula1>
    </dataValidation>
    <dataValidation sqref="B5:B104" showDropDown="0" showInputMessage="0" showErrorMessage="0" allowBlank="0" type="textLength" operator="lessThanOrEqual">
      <formula1>20</formula1>
    </dataValidation>
    <dataValidation sqref="C5:C104" showDropDown="0" showInputMessage="0" showErrorMessage="1" allowBlank="0" errorTitle="Valor no válido" error="Selecciona uno de los valores permitidos." type="list" errorStyle="stop">
      <formula1>"Pausa,Retraso,Técnica,Meteorología,Seguridad,Producción,Otra"</formula1>
    </dataValidation>
    <dataValidation sqref="D5:E104" showDropDown="0" showInputMessage="0" showErrorMessage="0" allowBlank="0" type="time" operator="between">
      <formula1>0</formula1>
      <formula2>TIME(23,59,59)</formula2>
    </dataValidation>
    <dataValidation sqref="G5:G104" showDropDown="0" showInputMessage="0" showErrorMessage="1" allowBlank="0" errorTitle="Valor no válido" error="Selecciona uno de los valores permitidos." type="list" errorStyle="stop">
      <formula1>"Sin impacto,Leve,Medio,Alto"</formula1>
    </dataValidation>
    <dataValidation sqref="H5:I104" showDropDown="0" showInputMessage="0" showErrorMessage="0" allowBlank="0" type="textLength" operator="lessThanOrEqual">
      <formula1>250</formula1>
    </dataValidation>
    <dataValidation sqref="J5:J104" showDropDown="0" showInputMessage="0" showErrorMessage="1" allowBlank="0" errorTitle="Valor no válido" error="Selecciona uno de los valores permitidos." type="list" errorStyle="stop">
      <formula1>"Abierta,Cerrada"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2026-09-07T05:06:37Z</dcterms:created>
  <dcterms:modified xmlns:dcterms="http://purl.org/dc/terms/" xmlns:xsi="http://www.w3.org/2001/XMLSchema-instance" xsi:type="dcterms:W3CDTF">2026-09-07T05:06:38+00:00Z</dcterms:modified>
</cp:coreProperties>
</file>