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lan de copias" sheetId="2" state="visible" r:id="rId2"/>
    <sheet xmlns:r="http://schemas.openxmlformats.org/officeDocument/2006/relationships" name="Configuració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'Plan de copias'!$A$5:$U$105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26233F"/>
      <sz val="11"/>
    </font>
    <font>
      <name val="Aptos"/>
      <b val="1"/>
      <color rgb="0026233F"/>
      <sz val="10"/>
    </font>
    <font>
      <name val="Aptos"/>
      <color rgb="0026233F"/>
      <sz val="10"/>
    </font>
    <font>
      <name val="Aptos Display"/>
      <b val="1"/>
      <color rgb="0026233F"/>
      <sz val="14"/>
    </font>
    <font>
      <name val="Aptos"/>
      <b val="1"/>
      <color rgb="00FFFFFF"/>
      <sz val="10"/>
    </font>
    <font>
      <name val="Aptos"/>
      <color rgb="008B2635"/>
      <sz val="10"/>
    </font>
    <font>
      <name val="Aptos"/>
      <color rgb="000E6259"/>
      <sz val="10"/>
    </font>
  </fonts>
  <fills count="11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EEEAF2"/>
      </patternFill>
    </fill>
    <fill>
      <patternFill patternType="solid">
        <fgColor rgb="00FFFFFF"/>
      </patternFill>
    </fill>
    <fill>
      <patternFill patternType="solid">
        <fgColor rgb="00E05A47"/>
      </patternFill>
    </fill>
    <fill>
      <patternFill patternType="solid">
        <fgColor rgb="00F9D7DC"/>
      </patternFill>
    </fill>
    <fill>
      <patternFill patternType="solid">
        <fgColor rgb="00F8E3A1"/>
      </patternFill>
    </fill>
    <fill>
      <patternFill patternType="solid">
        <fgColor rgb="00D8EFEA"/>
      </patternFill>
    </fill>
    <fill>
      <patternFill patternType="solid">
        <fgColor rgb="00FFF0C7"/>
      </patternFill>
    </fill>
  </fills>
  <borders count="3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 style="medium">
        <color rgb="00DDD3E8"/>
      </left>
      <right style="medium">
        <color rgb="00DDD3E8"/>
      </right>
      <top style="medium">
        <color rgb="00DDD3E8"/>
      </top>
      <bottom style="medium">
        <color rgb="00DDD3E8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Continuous" vertical="center"/>
    </xf>
    <xf numFmtId="0" fontId="3" fillId="0" borderId="0" pivotButton="0" quotePrefix="0" xfId="0"/>
    <xf numFmtId="164" fontId="4" fillId="0" borderId="0" pivotButton="0" quotePrefix="0" xfId="0"/>
    <xf numFmtId="0" fontId="3" fillId="4" borderId="1" applyAlignment="1" pivotButton="0" quotePrefix="0" xfId="0">
      <alignment horizontal="left" vertical="top" wrapText="1"/>
    </xf>
    <xf numFmtId="1" fontId="5" fillId="5" borderId="2" applyAlignment="1" pivotButton="0" quotePrefix="0" xfId="0">
      <alignment horizontal="center" vertical="center"/>
    </xf>
    <xf numFmtId="165" fontId="5" fillId="5" borderId="2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Continuous" vertical="center"/>
    </xf>
    <xf numFmtId="0" fontId="7" fillId="7" borderId="1" applyAlignment="1" pivotButton="0" quotePrefix="0" xfId="0">
      <alignment horizontal="centerContinuous" vertical="center"/>
    </xf>
    <xf numFmtId="0" fontId="4" fillId="8" borderId="1" applyAlignment="1" pivotButton="0" quotePrefix="0" xfId="0">
      <alignment horizontal="centerContinuous" vertical="center"/>
    </xf>
    <xf numFmtId="0" fontId="8" fillId="9" borderId="1" applyAlignment="1" pivotButton="0" quotePrefix="0" xfId="0">
      <alignment horizontal="centerContinuous" vertical="center"/>
    </xf>
    <xf numFmtId="0" fontId="6" fillId="2" borderId="1" applyAlignment="1" pivotButton="0" quotePrefix="0" xfId="0">
      <alignment horizontal="center" vertical="center" wrapText="1"/>
    </xf>
    <xf numFmtId="49" fontId="4" fillId="10" borderId="1" applyAlignment="1" applyProtection="1" pivotButton="0" quotePrefix="0" xfId="0">
      <alignment horizontal="left" vertical="center"/>
      <protection locked="0" hidden="0"/>
    </xf>
    <xf numFmtId="0" fontId="4" fillId="10" borderId="1" applyAlignment="1" applyProtection="1" pivotButton="0" quotePrefix="0" xfId="0">
      <alignment horizontal="left" vertical="center"/>
      <protection locked="0" hidden="0"/>
    </xf>
    <xf numFmtId="164" fontId="4" fillId="10" borderId="1" applyAlignment="1" applyProtection="1" pivotButton="0" quotePrefix="0" xfId="0">
      <alignment horizontal="left" vertical="center"/>
      <protection locked="0" hidden="0"/>
    </xf>
    <xf numFmtId="0" fontId="4" fillId="5" borderId="1" applyAlignment="1" pivotButton="0" quotePrefix="0" xfId="0">
      <alignment horizontal="left" vertical="top" wrapText="1"/>
    </xf>
    <xf numFmtId="0" fontId="4" fillId="10" borderId="1" applyAlignment="1" applyProtection="1" pivotButton="0" quotePrefix="0" xfId="0">
      <alignment horizontal="left" vertical="top" wrapText="1"/>
      <protection locked="0" hidden="0"/>
    </xf>
    <xf numFmtId="0" fontId="4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164" fontId="4" fillId="10" borderId="1" applyAlignment="1" applyProtection="1" pivotButton="0" quotePrefix="0" xfId="0">
      <alignment horizontal="left" vertical="top" wrapText="1"/>
      <protection locked="0" hidden="0"/>
    </xf>
    <xf numFmtId="0" fontId="4" fillId="3" borderId="1" applyAlignment="1" applyProtection="1" pivotButton="0" quotePrefix="0" xfId="0">
      <alignment horizontal="left" vertical="top" wrapText="1"/>
      <protection locked="0" hidden="0"/>
    </xf>
    <xf numFmtId="0" fontId="6" fillId="6" borderId="1" applyAlignment="1" pivotButton="0" quotePrefix="0" xfId="0">
      <alignment horizontal="centerContinuous" vertical="center"/>
    </xf>
  </cellXfs>
  <cellStyles count="1">
    <cellStyle name="Normal" xfId="0" builtinId="0" hidden="0"/>
  </cellStyles>
  <dxfs count="5">
    <dxf>
      <font>
        <name val="Aptos"/>
        <color rgb="008B2635"/>
        <sz val="10"/>
      </font>
      <fill>
        <patternFill patternType="solid">
          <fgColor rgb="00F9D7DC"/>
        </patternFill>
      </fill>
    </dxf>
    <dxf>
      <font>
        <name val="Aptos"/>
        <color rgb="000E6259"/>
        <sz val="10"/>
      </font>
      <fill>
        <patternFill patternType="solid">
          <fgColor rgb="00D8EFEA"/>
        </patternFill>
      </fill>
    </dxf>
    <dxf>
      <fill>
        <patternFill patternType="solid">
          <fgColor rgb="00F8E3A1"/>
        </patternFill>
      </fill>
    </dxf>
    <dxf>
      <fill>
        <patternFill patternType="solid">
          <fgColor rgb="00FCE1C3"/>
        </patternFill>
      </fill>
    </dxf>
    <dxf>
      <fill>
        <patternFill patternType="solid">
          <fgColor rgb="00FFF3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Copias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'Resumen'!$A$13:$A$17</f>
            </numRef>
          </cat>
          <val>
            <numRef>
              <f>'Resumen'!$B$13:$B$17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Copias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lanCopias" displayName="tblPlanCopias" ref="A5:U105" headerRowCount="1">
  <autoFilter ref="A5:U105"/>
  <tableColumns count="21">
    <tableColumn id="1" name="ID de copia"/>
    <tableColumn id="2" name="Proyecto"/>
    <tableColumn id="3" name="Grupo de origen"/>
    <tableColumn id="4" name="Fecha de rodaje"/>
    <tableColumn id="5" name="Unidad o tarjeta de origen"/>
    <tableColumn id="6" name="Soporte original"/>
    <tableColumn id="7" name="Nivel de copia"/>
    <tableColumn id="8" name="Soporte de destino"/>
    <tableColumn id="9" name="Identificador de destino"/>
    <tableColumn id="10" name="Ubicación física"/>
    <tableColumn id="11" name="Responsable"/>
    <tableColumn id="12" name="Fecha prevista"/>
    <tableColumn id="13" name="Fecha realizada"/>
    <tableColumn id="14" name="Método de checksum"/>
    <tableColumn id="15" name="Checksum esperado"/>
    <tableColumn id="16" name="Checksum obtenido"/>
    <tableColumn id="17" name="Resultado checksum"/>
    <tableColumn id="18" name="Estado"/>
    <tableColumn id="19" name="Separación"/>
    <tableColumn id="20" name="Alerta de revisión"/>
    <tableColumn id="21" name="Observacione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3" customWidth="1" min="3" max="3"/>
    <col width="25" customWidth="1" min="4" max="4"/>
    <col width="16" customWidth="1" min="5" max="5"/>
    <col width="3" customWidth="1" min="6" max="6"/>
    <col width="28" customWidth="1" min="7" max="7"/>
    <col width="17" customWidth="1" min="8" max="8"/>
  </cols>
  <sheetData>
    <row r="1" ht="28" customHeight="1">
      <c r="A1" s="1" t="inlineStr">
        <is>
          <t>Plan de copias de seguridad de rodaje</t>
        </is>
      </c>
    </row>
    <row r="2">
      <c r="A2" s="2" t="inlineStr">
        <is>
          <t>Seguimiento de copias previstas, realizadas y verificadas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Actualizado</t>
        </is>
      </c>
      <c r="B3" s="4">
        <f>TODAY()</f>
        <v/>
      </c>
    </row>
    <row r="4"/>
    <row r="5">
      <c r="A5" s="5" t="inlineStr">
        <is>
          <t>Copias registradas</t>
        </is>
      </c>
      <c r="B5" s="6">
        <f>COUNTIF('Plan de copias'!$A$6:$A$105,"&lt;&gt;")</f>
        <v/>
      </c>
      <c r="D5" s="5" t="inlineStr">
        <is>
          <t>Copias verificadas</t>
        </is>
      </c>
      <c r="E5" s="6">
        <f>COUNTIF('Plan de copias'!$R$6:$R$105,"Verificada")</f>
        <v/>
      </c>
      <c r="G5" s="5" t="inlineStr">
        <is>
          <t>Porcentaje verificado</t>
        </is>
      </c>
      <c r="H5" s="7">
        <f>IFERROR(E5/B5,0)</f>
        <v/>
      </c>
    </row>
    <row r="6"/>
    <row r="7">
      <c r="A7" s="5" t="inlineStr">
        <is>
          <t>Copias planificadas</t>
        </is>
      </c>
      <c r="B7" s="6">
        <f>COUNTIF('Plan de copias'!$R$6:$R$105,"Planificada")</f>
        <v/>
      </c>
      <c r="D7" s="5" t="inlineStr">
        <is>
          <t>Copias atrasadas</t>
        </is>
      </c>
      <c r="E7" s="6">
        <f>COUNTIF('Plan de copias'!$R$6:$R$105,"Atrasada")</f>
        <v/>
      </c>
      <c r="G7" s="5" t="inlineStr">
        <is>
          <t>Pendientes de checksum</t>
        </is>
      </c>
      <c r="H7" s="6">
        <f>COUNTIF('Plan de copias'!$R$6:$R$105,"Pendiente de checksum")</f>
        <v/>
      </c>
    </row>
    <row r="8"/>
    <row r="9">
      <c r="A9" s="5" t="inlineStr">
        <is>
          <t>Incidencias de checksum</t>
        </is>
      </c>
      <c r="B9" s="6">
        <f>COUNTIF('Plan de copias'!$R$6:$R$105,"Incidencia")</f>
        <v/>
      </c>
      <c r="D9" s="5" t="inlineStr">
        <is>
          <t>Alertas de separación</t>
        </is>
      </c>
      <c r="E9" s="6">
        <f>COUNTIF('Plan de copias'!$S$6:$S$105,"Ubicación repetida")</f>
        <v/>
      </c>
      <c r="G9" s="5" t="inlineStr">
        <is>
          <t>Filas que requieren revisión</t>
        </is>
      </c>
      <c r="H9" s="6">
        <f>COUNTIF('Plan de copias'!$T$6:$T$105,"&lt;&gt;")</f>
        <v/>
      </c>
    </row>
    <row r="10"/>
    <row r="11"/>
    <row r="12">
      <c r="A12" s="8" t="inlineStr">
        <is>
          <t>Estado</t>
        </is>
      </c>
      <c r="B12" s="8" t="inlineStr">
        <is>
          <t>Número de copias</t>
        </is>
      </c>
    </row>
    <row r="13">
      <c r="A13" s="9" t="inlineStr">
        <is>
          <t>Planificada</t>
        </is>
      </c>
      <c r="B13" s="10">
        <f>COUNTIF('Plan de copias'!$R$6:$R$105,A13)</f>
        <v/>
      </c>
    </row>
    <row r="14">
      <c r="A14" s="11" t="inlineStr">
        <is>
          <t>Atrasada</t>
        </is>
      </c>
      <c r="B14" s="12">
        <f>COUNTIF('Plan de copias'!$R$6:$R$105,A14)</f>
        <v/>
      </c>
    </row>
    <row r="15">
      <c r="A15" s="9" t="inlineStr">
        <is>
          <t>Pendiente de checksum</t>
        </is>
      </c>
      <c r="B15" s="10">
        <f>COUNTIF('Plan de copias'!$R$6:$R$105,A15)</f>
        <v/>
      </c>
    </row>
    <row r="16">
      <c r="A16" s="11" t="inlineStr">
        <is>
          <t>Verificada</t>
        </is>
      </c>
      <c r="B16" s="12">
        <f>COUNTIF('Plan de copias'!$R$6:$R$105,A16)</f>
        <v/>
      </c>
    </row>
    <row r="17">
      <c r="A17" s="9" t="inlineStr">
        <is>
          <t>Incidencia</t>
        </is>
      </c>
      <c r="B17" s="10">
        <f>COUNTIF('Plan de copias'!$R$6:$R$105,A17)</f>
        <v/>
      </c>
    </row>
    <row r="18"/>
    <row r="19"/>
    <row r="20">
      <c r="A20" s="8" t="inlineStr">
        <is>
          <t>Nivel de copia</t>
        </is>
      </c>
      <c r="B20" s="8" t="inlineStr">
        <is>
          <t>Registros</t>
        </is>
      </c>
    </row>
    <row r="21">
      <c r="A21" s="9" t="inlineStr">
        <is>
          <t>Copia 1</t>
        </is>
      </c>
      <c r="B21" s="10">
        <f>COUNTIF('Plan de copias'!$G$6:$G$105,A21)</f>
        <v/>
      </c>
    </row>
    <row r="22">
      <c r="A22" s="11" t="inlineStr">
        <is>
          <t>Copia 2</t>
        </is>
      </c>
      <c r="B22" s="12">
        <f>COUNTIF('Plan de copias'!$G$6:$G$105,A22)</f>
        <v/>
      </c>
    </row>
    <row r="23">
      <c r="A23" s="9" t="inlineStr">
        <is>
          <t>Copia 3</t>
        </is>
      </c>
      <c r="B23" s="10">
        <f>COUNTIF('Plan de copias'!$G$6:$G$105,A23)</f>
        <v/>
      </c>
    </row>
    <row r="24">
      <c r="A24" s="11" t="inlineStr">
        <is>
          <t>Otra</t>
        </is>
      </c>
      <c r="B24" s="12">
        <f>COUNTIF('Plan de copias'!$G$6:$G$105,A24)</f>
        <v/>
      </c>
    </row>
    <row r="25"/>
    <row r="26"/>
    <row r="27">
      <c r="A27" s="13" t="inlineStr">
        <is>
          <t>Criterios de atención</t>
        </is>
      </c>
      <c r="B27" s="13" t="n"/>
      <c r="C27" s="13" t="n"/>
      <c r="D27" s="13" t="n"/>
      <c r="E27" s="13" t="n"/>
      <c r="F27" s="13" t="n"/>
      <c r="G27" s="13" t="n"/>
      <c r="H27" s="13" t="n"/>
    </row>
    <row r="28">
      <c r="A28" s="14" t="inlineStr">
        <is>
          <t>Rojo: copia atrasada, checksum distinto o dato incoherente.</t>
        </is>
      </c>
      <c r="B28" s="14" t="n"/>
      <c r="C28" s="14" t="n"/>
      <c r="D28" s="14" t="n"/>
      <c r="E28" s="14" t="n"/>
      <c r="F28" s="14" t="n"/>
      <c r="G28" s="14" t="n"/>
      <c r="H28" s="14" t="n"/>
    </row>
    <row r="29">
      <c r="A29" s="15" t="inlineStr">
        <is>
          <t>Ámbar: copia realizada sin checksum completo o copias del mismo origen en una ubicación repetida.</t>
        </is>
      </c>
      <c r="B29" s="15" t="n"/>
      <c r="C29" s="15" t="n"/>
      <c r="D29" s="15" t="n"/>
      <c r="E29" s="15" t="n"/>
      <c r="F29" s="15" t="n"/>
      <c r="G29" s="15" t="n"/>
      <c r="H29" s="15" t="n"/>
    </row>
    <row r="30">
      <c r="A30" s="16" t="inlineStr">
        <is>
          <t>Verde: copia realizada y checksum coincidente.</t>
        </is>
      </c>
      <c r="B30" s="16" t="n"/>
      <c r="C30" s="16" t="n"/>
      <c r="D30" s="16" t="n"/>
      <c r="E30" s="16" t="n"/>
      <c r="F30" s="16" t="n"/>
      <c r="G30" s="16" t="n"/>
      <c r="H30" s="16" t="n"/>
    </row>
  </sheetData>
  <mergeCells count="1">
    <mergeCell ref="A1:H1"/>
  </mergeCells>
  <conditionalFormatting sqref="E7">
    <cfRule type="expression" priority="1" dxfId="0">
      <formula>E7&gt;0</formula>
    </cfRule>
  </conditionalFormatting>
  <conditionalFormatting sqref="B9">
    <cfRule type="expression" priority="2" dxfId="0">
      <formula>B9&gt;0</formula>
    </cfRule>
  </conditionalFormatting>
  <conditionalFormatting sqref="E9">
    <cfRule type="expression" priority="3" dxfId="0">
      <formula>E9&gt;0</formula>
    </cfRule>
  </conditionalFormatting>
  <conditionalFormatting sqref="H9">
    <cfRule type="expression" priority="4" dxfId="0">
      <formula>H9&gt;0</formula>
    </cfRule>
  </conditionalFormatting>
  <conditionalFormatting sqref="H5">
    <cfRule type="expression" priority="5" dxfId="1" stopIfTrue="1">
      <formula>AND($B$5&gt;0,$H$5&gt;=0.9)</formula>
    </cfRule>
    <cfRule type="expression" priority="6" dxfId="2" stopIfTrue="1">
      <formula>AND($B$5&gt;0,$H$5&gt;=0.5,$H$5&lt;0.9)</formula>
    </cfRule>
    <cfRule type="expression" priority="7" dxfId="0" stopIfTrue="1">
      <formula>AND($B$5&gt;0,$H$5&lt;0.5)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7" customWidth="1" min="3" max="3"/>
    <col width="13" customWidth="1" min="4" max="4"/>
    <col width="21" customWidth="1" min="5" max="5"/>
    <col width="18" customWidth="1" min="6" max="6"/>
    <col width="14" customWidth="1" min="7" max="7"/>
    <col width="20" customWidth="1" min="8" max="8"/>
    <col width="20" customWidth="1" min="9" max="9"/>
    <col width="22" customWidth="1" min="10" max="10"/>
    <col width="20" customWidth="1" min="11" max="11"/>
    <col width="14" customWidth="1" min="12" max="12"/>
    <col width="14" customWidth="1" min="13" max="13"/>
    <col width="16" customWidth="1" min="14" max="14"/>
    <col width="34" customWidth="1" min="15" max="15"/>
    <col width="34" customWidth="1" min="16" max="16"/>
    <col width="22" customWidth="1" min="17" max="17"/>
    <col width="22" customWidth="1" min="18" max="18"/>
    <col width="20" customWidth="1" min="19" max="19"/>
    <col width="38" customWidth="1" min="20" max="20"/>
    <col width="36" customWidth="1" min="21" max="21"/>
  </cols>
  <sheetData>
    <row r="1" ht="28" customHeight="1">
      <c r="A1" s="1" t="inlineStr">
        <is>
          <t>Plan y verificación de copias</t>
        </is>
      </c>
    </row>
    <row r="2">
      <c r="A2" s="2" t="inlineStr">
        <is>
          <t>Una fila representa una copia prevista de un grupo de contenido de origen.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2" t="inlineStr">
        <is>
          <t>No elimines una fila si la copia falla: conserva la incidencia y registra la repetición como una nueva copia.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/>
    <row r="5" ht="36" customHeight="1">
      <c r="A5" s="17" t="inlineStr">
        <is>
          <t>ID de copia</t>
        </is>
      </c>
      <c r="B5" s="17" t="inlineStr">
        <is>
          <t>Proyecto</t>
        </is>
      </c>
      <c r="C5" s="17" t="inlineStr">
        <is>
          <t>Grupo de origen</t>
        </is>
      </c>
      <c r="D5" s="17" t="inlineStr">
        <is>
          <t>Fecha de rodaje</t>
        </is>
      </c>
      <c r="E5" s="17" t="inlineStr">
        <is>
          <t>Unidad o tarjeta de origen</t>
        </is>
      </c>
      <c r="F5" s="17" t="inlineStr">
        <is>
          <t>Soporte original</t>
        </is>
      </c>
      <c r="G5" s="17" t="inlineStr">
        <is>
          <t>Nivel de copia</t>
        </is>
      </c>
      <c r="H5" s="17" t="inlineStr">
        <is>
          <t>Soporte de destino</t>
        </is>
      </c>
      <c r="I5" s="17" t="inlineStr">
        <is>
          <t>Identificador de destino</t>
        </is>
      </c>
      <c r="J5" s="17" t="inlineStr">
        <is>
          <t>Ubicación física</t>
        </is>
      </c>
      <c r="K5" s="17" t="inlineStr">
        <is>
          <t>Responsable</t>
        </is>
      </c>
      <c r="L5" s="17" t="inlineStr">
        <is>
          <t>Fecha prevista</t>
        </is>
      </c>
      <c r="M5" s="17" t="inlineStr">
        <is>
          <t>Fecha realizada</t>
        </is>
      </c>
      <c r="N5" s="17" t="inlineStr">
        <is>
          <t>Método de checksum</t>
        </is>
      </c>
      <c r="O5" s="17" t="inlineStr">
        <is>
          <t>Checksum esperado</t>
        </is>
      </c>
      <c r="P5" s="17" t="inlineStr">
        <is>
          <t>Checksum obtenido</t>
        </is>
      </c>
      <c r="Q5" s="17" t="inlineStr">
        <is>
          <t>Resultado checksum</t>
        </is>
      </c>
      <c r="R5" s="17" t="inlineStr">
        <is>
          <t>Estado</t>
        </is>
      </c>
      <c r="S5" s="17" t="inlineStr">
        <is>
          <t>Separación</t>
        </is>
      </c>
      <c r="T5" s="17" t="inlineStr">
        <is>
          <t>Alerta de revisión</t>
        </is>
      </c>
      <c r="U5" s="17" t="inlineStr">
        <is>
          <t>Observaciones</t>
        </is>
      </c>
    </row>
    <row r="6">
      <c r="A6" s="18" t="inlineStr">
        <is>
          <t>CP-2026-001</t>
        </is>
      </c>
      <c r="B6" s="19" t="inlineStr">
        <is>
          <t>Horizonte de Cartón</t>
        </is>
      </c>
      <c r="C6" s="18" t="inlineStr">
        <is>
          <t>GO-2026-001</t>
        </is>
      </c>
      <c r="D6" s="20" t="n">
        <v>46266</v>
      </c>
      <c r="E6" s="18" t="inlineStr">
        <is>
          <t>Cámara A · Tarjeta A001</t>
        </is>
      </c>
      <c r="F6" s="19" t="inlineStr">
        <is>
          <t>Tarjeta CFexpress</t>
        </is>
      </c>
      <c r="G6" s="19" t="inlineStr">
        <is>
          <t>Copia 1</t>
        </is>
      </c>
      <c r="H6" s="19" t="inlineStr">
        <is>
          <t>SSD de trabajo</t>
        </is>
      </c>
      <c r="I6" s="18" t="inlineStr">
        <is>
          <t>SSD-HC-01</t>
        </is>
      </c>
      <c r="J6" s="19" t="inlineStr">
        <is>
          <t>Maleta DIT</t>
        </is>
      </c>
      <c r="K6" s="19" t="inlineStr">
        <is>
          <t>Alba Niebla</t>
        </is>
      </c>
      <c r="L6" s="20" t="n">
        <v>46266</v>
      </c>
      <c r="M6" s="20" t="n">
        <v>46266</v>
      </c>
      <c r="N6" s="19" t="inlineStr">
        <is>
          <t>SHA-256</t>
        </is>
      </c>
      <c r="O6" s="18" t="inlineStr">
        <is>
          <t>aaaaaaaaaaaaaaaaaaaaaaaaaaaaaaaaaaaaaaaaaaaaaaaaaaaaaaaaaaaaaaaa</t>
        </is>
      </c>
      <c r="P6" s="18" t="inlineStr">
        <is>
          <t>aaaaaaaaaaaaaaaaaaaaaaaaaaaaaaaaaaaaaaaaaaaaaaaaaaaaaaaaaaaaaaaa</t>
        </is>
      </c>
      <c r="Q6" s="21">
        <f>IF($A6="","",IF(OR($O6="",$P6=""),"Pendiente",IF(EXACT(LOWER(TRIM($O6)),LOWER(TRIM($P6))),"Coincide","Diferente")))</f>
        <v/>
      </c>
      <c r="R6" s="21">
        <f>IF($A6="","",IF($M6="",IF($L6="","Sin fecha prevista",IF(TODAY()&gt;$L6,"Atrasada","Planificada")),IF($Q6="Coincide","Verificada",IF($Q6="Diferente","Incidencia","Pendiente de checksum"))))</f>
        <v/>
      </c>
      <c r="S6" s="21">
        <f>IF(OR($A6="",$C6="",$J6=""),"",IF(COUNTIFS($C$6:$C$105,$C6,$J$6:$J$105,$J6)&gt;1,"Ubicación repetida","Separada"))</f>
        <v/>
      </c>
      <c r="T6" s="21">
        <f>IF($A6="","",IF(COUNTIF($A$6:$A$105,$A6)&gt;1,"ID de copia duplicado",IF(AND($I6&lt;&gt;"",COUNTIF($I$6:$I$105,$I6)&gt;1),"Destino duplicado",IF(AND($D6&lt;&gt;"",$M6&lt;&gt;"",$M6&lt;$D6),"Fecha realizada anterior al rodaje",IF(AND($N6="SHA-256",$O6&lt;&gt;"",LEN(TRIM($O6))&lt;&gt;64),"Longitud de checksum esperado incorrecta",IF(AND($N6="SHA-256",$P6&lt;&gt;"",LEN(TRIM($P6))&lt;&gt;64),"Longitud de checksum obtenido incorrecta",IF(AND($N6="MD5",$O6&lt;&gt;"",LEN(TRIM($O6))&lt;&gt;32),"Longitud de checksum esperado incorrecta",IF(AND($N6="MD5",$P6&lt;&gt;"",LEN(TRIM($P6))&lt;&gt;32),"Longitud de checksum obtenido incorrecta",IF(AND($N6="xxHash64",$O6&lt;&gt;"",LEN(TRIM($O6))&lt;&gt;16),"Longitud de checksum esperado incorrecta",IF(AND($N6="xxHash64",$P6&lt;&gt;"",LEN(TRIM($P6))&lt;&gt;16),"Longitud de checksum obtenido incorrecta",IF(AND($L6&lt;&gt;"",$L6&lt;=TODAY(),COUNTIFS($C$6:$C$105,$C6,$R$6:$R$105,"Verificada")&lt;'Configuración'!$B$4),"Redundancia verificada insuficiente",""))))))))))</f>
        <v/>
      </c>
      <c r="U6" s="22" t="inlineStr">
        <is>
          <t>Descarga de la primera tarjeta de cámara A.</t>
        </is>
      </c>
    </row>
    <row r="7">
      <c r="A7" s="18" t="inlineStr">
        <is>
          <t>CP-2026-002</t>
        </is>
      </c>
      <c r="B7" s="19" t="inlineStr">
        <is>
          <t>Horizonte de Cartón</t>
        </is>
      </c>
      <c r="C7" s="18" t="inlineStr">
        <is>
          <t>GO-2026-001</t>
        </is>
      </c>
      <c r="D7" s="20" t="n">
        <v>46266</v>
      </c>
      <c r="E7" s="18" t="inlineStr">
        <is>
          <t>Cámara A · Tarjeta A001</t>
        </is>
      </c>
      <c r="F7" s="19" t="inlineStr">
        <is>
          <t>Tarjeta CFexpress</t>
        </is>
      </c>
      <c r="G7" s="19" t="inlineStr">
        <is>
          <t>Copia 2</t>
        </is>
      </c>
      <c r="H7" s="19" t="inlineStr">
        <is>
          <t>Disco duro externo</t>
        </is>
      </c>
      <c r="I7" s="18" t="inlineStr">
        <is>
          <t>HDD-HC-01</t>
        </is>
      </c>
      <c r="J7" s="19" t="inlineStr">
        <is>
          <t>Oficina de producción</t>
        </is>
      </c>
      <c r="K7" s="19" t="inlineStr">
        <is>
          <t>Bruno Linde</t>
        </is>
      </c>
      <c r="L7" s="20" t="n">
        <v>46266</v>
      </c>
      <c r="M7" s="20" t="n">
        <v>46266</v>
      </c>
      <c r="N7" s="19" t="inlineStr">
        <is>
          <t>SHA-256</t>
        </is>
      </c>
      <c r="O7" s="18" t="inlineStr">
        <is>
          <t>aaaaaaaaaaaaaaaaaaaaaaaaaaaaaaaaaaaaaaaaaaaaaaaaaaaaaaaaaaaaaaaa</t>
        </is>
      </c>
      <c r="P7" s="18" t="inlineStr">
        <is>
          <t>aaaaaaaaaaaaaaaaaaaaaaaaaaaaaaaaaaaaaaaaaaaaaaaaaaaaaaaaaaaaaaaa</t>
        </is>
      </c>
      <c r="Q7" s="23">
        <f>IF($A7="","",IF(OR($O7="",$P7=""),"Pendiente",IF(EXACT(LOWER(TRIM($O7)),LOWER(TRIM($P7))),"Coincide","Diferente")))</f>
        <v/>
      </c>
      <c r="R7" s="23">
        <f>IF($A7="","",IF($M7="",IF($L7="","Sin fecha prevista",IF(TODAY()&gt;$L7,"Atrasada","Planificada")),IF($Q7="Coincide","Verificada",IF($Q7="Diferente","Incidencia","Pendiente de checksum"))))</f>
        <v/>
      </c>
      <c r="S7" s="23">
        <f>IF(OR($A7="",$C7="",$J7=""),"",IF(COUNTIFS($C$6:$C$105,$C7,$J$6:$J$105,$J7)&gt;1,"Ubicación repetida","Separada"))</f>
        <v/>
      </c>
      <c r="T7" s="23">
        <f>IF($A7="","",IF(COUNTIF($A$6:$A$105,$A7)&gt;1,"ID de copia duplicado",IF(AND($I7&lt;&gt;"",COUNTIF($I$6:$I$105,$I7)&gt;1),"Destino duplicado",IF(AND($D7&lt;&gt;"",$M7&lt;&gt;"",$M7&lt;$D7),"Fecha realizada anterior al rodaje",IF(AND($N7="SHA-256",$O7&lt;&gt;"",LEN(TRIM($O7))&lt;&gt;64),"Longitud de checksum esperado incorrecta",IF(AND($N7="SHA-256",$P7&lt;&gt;"",LEN(TRIM($P7))&lt;&gt;64),"Longitud de checksum obtenido incorrecta",IF(AND($N7="MD5",$O7&lt;&gt;"",LEN(TRIM($O7))&lt;&gt;32),"Longitud de checksum esperado incorrecta",IF(AND($N7="MD5",$P7&lt;&gt;"",LEN(TRIM($P7))&lt;&gt;32),"Longitud de checksum obtenido incorrecta",IF(AND($N7="xxHash64",$O7&lt;&gt;"",LEN(TRIM($O7))&lt;&gt;16),"Longitud de checksum esperado incorrecta",IF(AND($N7="xxHash64",$P7&lt;&gt;"",LEN(TRIM($P7))&lt;&gt;16),"Longitud de checksum obtenido incorrecta",IF(AND($L7&lt;&gt;"",$L7&lt;=TODAY(),COUNTIFS($C$6:$C$105,$C7,$R$6:$R$105,"Verificada")&lt;'Configuración'!$B$4),"Redundancia verificada insuficiente",""))))))))))</f>
        <v/>
      </c>
      <c r="U7" s="22" t="inlineStr">
        <is>
          <t>Segunda copia trasladada al finalizar la jornada.</t>
        </is>
      </c>
    </row>
    <row r="8">
      <c r="A8" s="18" t="inlineStr">
        <is>
          <t>CP-2026-003</t>
        </is>
      </c>
      <c r="B8" s="19" t="inlineStr">
        <is>
          <t>Horizonte de Cartón</t>
        </is>
      </c>
      <c r="C8" s="18" t="inlineStr">
        <is>
          <t>GO-2026-002</t>
        </is>
      </c>
      <c r="D8" s="20" t="n">
        <v>46266</v>
      </c>
      <c r="E8" s="18" t="inlineStr">
        <is>
          <t>Cámara B · Tarjeta B001</t>
        </is>
      </c>
      <c r="F8" s="19" t="inlineStr">
        <is>
          <t>Tarjeta SDXC</t>
        </is>
      </c>
      <c r="G8" s="19" t="inlineStr">
        <is>
          <t>Copia 1</t>
        </is>
      </c>
      <c r="H8" s="19" t="inlineStr">
        <is>
          <t>SSD de trabajo</t>
        </is>
      </c>
      <c r="I8" s="18" t="inlineStr">
        <is>
          <t>SSD-HC-02</t>
        </is>
      </c>
      <c r="J8" s="19" t="inlineStr">
        <is>
          <t>Maleta DIT</t>
        </is>
      </c>
      <c r="K8" s="19" t="inlineStr">
        <is>
          <t>Alba Niebla</t>
        </is>
      </c>
      <c r="L8" s="20" t="n">
        <v>46266</v>
      </c>
      <c r="M8" s="20" t="n">
        <v>46266</v>
      </c>
      <c r="N8" s="19" t="inlineStr">
        <is>
          <t>MD5</t>
        </is>
      </c>
      <c r="O8" s="18" t="inlineStr">
        <is>
          <t>bbbbbbbbbbbbbbbbbbbbbbbbbbbbbbbb</t>
        </is>
      </c>
      <c r="P8" s="18" t="inlineStr">
        <is>
          <t>bbbbbbbbbbbbbbbbbbbbbbbbbbbbbbbc</t>
        </is>
      </c>
      <c r="Q8" s="21">
        <f>IF($A8="","",IF(OR($O8="",$P8=""),"Pendiente",IF(EXACT(LOWER(TRIM($O8)),LOWER(TRIM($P8))),"Coincide","Diferente")))</f>
        <v/>
      </c>
      <c r="R8" s="21">
        <f>IF($A8="","",IF($M8="",IF($L8="","Sin fecha prevista",IF(TODAY()&gt;$L8,"Atrasada","Planificada")),IF($Q8="Coincide","Verificada",IF($Q8="Diferente","Incidencia","Pendiente de checksum"))))</f>
        <v/>
      </c>
      <c r="S8" s="21">
        <f>IF(OR($A8="",$C8="",$J8=""),"",IF(COUNTIFS($C$6:$C$105,$C8,$J$6:$J$105,$J8)&gt;1,"Ubicación repetida","Separada"))</f>
        <v/>
      </c>
      <c r="T8" s="21">
        <f>IF($A8="","",IF(COUNTIF($A$6:$A$105,$A8)&gt;1,"ID de copia duplicado",IF(AND($I8&lt;&gt;"",COUNTIF($I$6:$I$105,$I8)&gt;1),"Destino duplicado",IF(AND($D8&lt;&gt;"",$M8&lt;&gt;"",$M8&lt;$D8),"Fecha realizada anterior al rodaje",IF(AND($N8="SHA-256",$O8&lt;&gt;"",LEN(TRIM($O8))&lt;&gt;64),"Longitud de checksum esperado incorrecta",IF(AND($N8="SHA-256",$P8&lt;&gt;"",LEN(TRIM($P8))&lt;&gt;64),"Longitud de checksum obtenido incorrecta",IF(AND($N8="MD5",$O8&lt;&gt;"",LEN(TRIM($O8))&lt;&gt;32),"Longitud de checksum esperado incorrecta",IF(AND($N8="MD5",$P8&lt;&gt;"",LEN(TRIM($P8))&lt;&gt;32),"Longitud de checksum obtenido incorrecta",IF(AND($N8="xxHash64",$O8&lt;&gt;"",LEN(TRIM($O8))&lt;&gt;16),"Longitud de checksum esperado incorrecta",IF(AND($N8="xxHash64",$P8&lt;&gt;"",LEN(TRIM($P8))&lt;&gt;16),"Longitud de checksum obtenido incorrecta",IF(AND($L8&lt;&gt;"",$L8&lt;=TODAY(),COUNTIFS($C$6:$C$105,$C8,$R$6:$R$105,"Verificada")&lt;'Configuración'!$B$4),"Redundancia verificada insuficiente",""))))))))))</f>
        <v/>
      </c>
      <c r="U8" s="22" t="inlineStr">
        <is>
          <t>Repetir la copia: checksum distinto.</t>
        </is>
      </c>
    </row>
    <row r="9">
      <c r="A9" s="18" t="inlineStr">
        <is>
          <t>CP-2026-004</t>
        </is>
      </c>
      <c r="B9" s="19" t="inlineStr">
        <is>
          <t>Horizonte de Cartón</t>
        </is>
      </c>
      <c r="C9" s="18" t="inlineStr">
        <is>
          <t>GO-2026-002</t>
        </is>
      </c>
      <c r="D9" s="20" t="n">
        <v>46266</v>
      </c>
      <c r="E9" s="18" t="inlineStr">
        <is>
          <t>Cámara B · Tarjeta B001</t>
        </is>
      </c>
      <c r="F9" s="19" t="inlineStr">
        <is>
          <t>Tarjeta SDXC</t>
        </is>
      </c>
      <c r="G9" s="19" t="inlineStr">
        <is>
          <t>Copia 2</t>
        </is>
      </c>
      <c r="H9" s="19" t="inlineStr">
        <is>
          <t>Disco duro externo</t>
        </is>
      </c>
      <c r="I9" s="18" t="inlineStr">
        <is>
          <t>HDD-HC-02</t>
        </is>
      </c>
      <c r="J9" s="19" t="inlineStr">
        <is>
          <t>Oficina de producción</t>
        </is>
      </c>
      <c r="K9" s="19" t="inlineStr">
        <is>
          <t>Bruno Linde</t>
        </is>
      </c>
      <c r="L9" s="20" t="n">
        <v>46266</v>
      </c>
      <c r="M9" s="20" t="n">
        <v>46266</v>
      </c>
      <c r="N9" s="19" t="inlineStr">
        <is>
          <t>MD5</t>
        </is>
      </c>
      <c r="O9" s="18" t="inlineStr">
        <is>
          <t>bbbbbbbbbbbbbbbbbbbbbbbbbbbbbbbb</t>
        </is>
      </c>
      <c r="P9" s="18" t="inlineStr">
        <is>
          <t>bbbbbbbbbbbbbbbbbbbbbbbbbbbbbbbb</t>
        </is>
      </c>
      <c r="Q9" s="23">
        <f>IF($A9="","",IF(OR($O9="",$P9=""),"Pendiente",IF(EXACT(LOWER(TRIM($O9)),LOWER(TRIM($P9))),"Coincide","Diferente")))</f>
        <v/>
      </c>
      <c r="R9" s="23">
        <f>IF($A9="","",IF($M9="",IF($L9="","Sin fecha prevista",IF(TODAY()&gt;$L9,"Atrasada","Planificada")),IF($Q9="Coincide","Verificada",IF($Q9="Diferente","Incidencia","Pendiente de checksum"))))</f>
        <v/>
      </c>
      <c r="S9" s="23">
        <f>IF(OR($A9="",$C9="",$J9=""),"",IF(COUNTIFS($C$6:$C$105,$C9,$J$6:$J$105,$J9)&gt;1,"Ubicación repetida","Separada"))</f>
        <v/>
      </c>
      <c r="T9" s="23">
        <f>IF($A9="","",IF(COUNTIF($A$6:$A$105,$A9)&gt;1,"ID de copia duplicado",IF(AND($I9&lt;&gt;"",COUNTIF($I$6:$I$105,$I9)&gt;1),"Destino duplicado",IF(AND($D9&lt;&gt;"",$M9&lt;&gt;"",$M9&lt;$D9),"Fecha realizada anterior al rodaje",IF(AND($N9="SHA-256",$O9&lt;&gt;"",LEN(TRIM($O9))&lt;&gt;64),"Longitud de checksum esperado incorrecta",IF(AND($N9="SHA-256",$P9&lt;&gt;"",LEN(TRIM($P9))&lt;&gt;64),"Longitud de checksum obtenido incorrecta",IF(AND($N9="MD5",$O9&lt;&gt;"",LEN(TRIM($O9))&lt;&gt;32),"Longitud de checksum esperado incorrecta",IF(AND($N9="MD5",$P9&lt;&gt;"",LEN(TRIM($P9))&lt;&gt;32),"Longitud de checksum obtenido incorrecta",IF(AND($N9="xxHash64",$O9&lt;&gt;"",LEN(TRIM($O9))&lt;&gt;16),"Longitud de checksum esperado incorrecta",IF(AND($N9="xxHash64",$P9&lt;&gt;"",LEN(TRIM($P9))&lt;&gt;16),"Longitud de checksum obtenido incorrecta",IF(AND($L9&lt;&gt;"",$L9&lt;=TODAY(),COUNTIFS($C$6:$C$105,$C9,$R$6:$R$105,"Verificada")&lt;'Configuración'!$B$4),"Redundancia verificada insuficiente",""))))))))))</f>
        <v/>
      </c>
      <c r="U9" s="22" t="inlineStr">
        <is>
          <t>Segunda copia verificada.</t>
        </is>
      </c>
    </row>
    <row r="10">
      <c r="A10" s="18" t="inlineStr">
        <is>
          <t>CP-2026-005</t>
        </is>
      </c>
      <c r="B10" s="19" t="inlineStr">
        <is>
          <t>Luz de Trapo</t>
        </is>
      </c>
      <c r="C10" s="18" t="inlineStr">
        <is>
          <t>GO-2026-003</t>
        </is>
      </c>
      <c r="D10" s="20" t="n">
        <v>46268</v>
      </c>
      <c r="E10" s="18" t="inlineStr">
        <is>
          <t>Grabadora · Tarjeta S001</t>
        </is>
      </c>
      <c r="F10" s="19" t="inlineStr">
        <is>
          <t>Tarjeta SDXC</t>
        </is>
      </c>
      <c r="G10" s="19" t="inlineStr">
        <is>
          <t>Copia 1</t>
        </is>
      </c>
      <c r="H10" s="19" t="inlineStr">
        <is>
          <t>SSD de trabajo</t>
        </is>
      </c>
      <c r="I10" s="18" t="inlineStr">
        <is>
          <t>SSD-LT-01</t>
        </is>
      </c>
      <c r="J10" s="19" t="inlineStr">
        <is>
          <t>Maleta DIT</t>
        </is>
      </c>
      <c r="K10" s="19" t="inlineStr">
        <is>
          <t>Celia Prado</t>
        </is>
      </c>
      <c r="L10" s="20" t="n">
        <v>46268</v>
      </c>
      <c r="M10" s="20" t="n">
        <v>46268</v>
      </c>
      <c r="N10" s="19" t="inlineStr">
        <is>
          <t>xxHash64</t>
        </is>
      </c>
      <c r="O10" s="18" t="inlineStr">
        <is>
          <t>1234567890abcdef</t>
        </is>
      </c>
      <c r="P10" s="18" t="inlineStr">
        <is>
          <t>1234567890abcdef</t>
        </is>
      </c>
      <c r="Q10" s="21">
        <f>IF($A10="","",IF(OR($O10="",$P10=""),"Pendiente",IF(EXACT(LOWER(TRIM($O10)),LOWER(TRIM($P10))),"Coincide","Diferente")))</f>
        <v/>
      </c>
      <c r="R10" s="21">
        <f>IF($A10="","",IF($M10="",IF($L10="","Sin fecha prevista",IF(TODAY()&gt;$L10,"Atrasada","Planificada")),IF($Q10="Coincide","Verificada",IF($Q10="Diferente","Incidencia","Pendiente de checksum"))))</f>
        <v/>
      </c>
      <c r="S10" s="21">
        <f>IF(OR($A10="",$C10="",$J10=""),"",IF(COUNTIFS($C$6:$C$105,$C10,$J$6:$J$105,$J10)&gt;1,"Ubicación repetida","Separada"))</f>
        <v/>
      </c>
      <c r="T10" s="21">
        <f>IF($A10="","",IF(COUNTIF($A$6:$A$105,$A10)&gt;1,"ID de copia duplicado",IF(AND($I10&lt;&gt;"",COUNTIF($I$6:$I$105,$I10)&gt;1),"Destino duplicado",IF(AND($D10&lt;&gt;"",$M10&lt;&gt;"",$M10&lt;$D10),"Fecha realizada anterior al rodaje",IF(AND($N10="SHA-256",$O10&lt;&gt;"",LEN(TRIM($O10))&lt;&gt;64),"Longitud de checksum esperado incorrecta",IF(AND($N10="SHA-256",$P10&lt;&gt;"",LEN(TRIM($P10))&lt;&gt;64),"Longitud de checksum obtenido incorrecta",IF(AND($N10="MD5",$O10&lt;&gt;"",LEN(TRIM($O10))&lt;&gt;32),"Longitud de checksum esperado incorrecta",IF(AND($N10="MD5",$P10&lt;&gt;"",LEN(TRIM($P10))&lt;&gt;32),"Longitud de checksum obtenido incorrecta",IF(AND($N10="xxHash64",$O10&lt;&gt;"",LEN(TRIM($O10))&lt;&gt;16),"Longitud de checksum esperado incorrecta",IF(AND($N10="xxHash64",$P10&lt;&gt;"",LEN(TRIM($P10))&lt;&gt;16),"Longitud de checksum obtenido incorrecta",IF(AND($L10&lt;&gt;"",$L10&lt;=TODAY(),COUNTIFS($C$6:$C$105,$C10,$R$6:$R$105,"Verificada")&lt;'Configuración'!$B$4),"Redundancia verificada insuficiente",""))))))))))</f>
        <v/>
      </c>
      <c r="U10" s="22" t="inlineStr">
        <is>
          <t>Audio principal de la jornada.</t>
        </is>
      </c>
    </row>
    <row r="11">
      <c r="A11" s="18" t="inlineStr">
        <is>
          <t>CP-2026-006</t>
        </is>
      </c>
      <c r="B11" s="19" t="inlineStr">
        <is>
          <t>Luz de Trapo</t>
        </is>
      </c>
      <c r="C11" s="18" t="inlineStr">
        <is>
          <t>GO-2026-003</t>
        </is>
      </c>
      <c r="D11" s="20" t="n">
        <v>46268</v>
      </c>
      <c r="E11" s="18" t="inlineStr">
        <is>
          <t>Grabadora · Tarjeta S001</t>
        </is>
      </c>
      <c r="F11" s="19" t="inlineStr">
        <is>
          <t>Tarjeta SDXC</t>
        </is>
      </c>
      <c r="G11" s="19" t="inlineStr">
        <is>
          <t>Copia 2</t>
        </is>
      </c>
      <c r="H11" s="19" t="inlineStr">
        <is>
          <t>Disco duro externo</t>
        </is>
      </c>
      <c r="I11" s="18" t="inlineStr">
        <is>
          <t>HDD-LT-01</t>
        </is>
      </c>
      <c r="J11" s="19" t="inlineStr">
        <is>
          <t>Maleta DIT</t>
        </is>
      </c>
      <c r="K11" s="19" t="inlineStr">
        <is>
          <t>Celia Prado</t>
        </is>
      </c>
      <c r="L11" s="20" t="n">
        <v>46268</v>
      </c>
      <c r="M11" s="20" t="n">
        <v>46268</v>
      </c>
      <c r="N11" s="19" t="inlineStr">
        <is>
          <t>xxHash64</t>
        </is>
      </c>
      <c r="O11" s="18" t="inlineStr">
        <is>
          <t>1234567890abcdef</t>
        </is>
      </c>
      <c r="P11" s="18" t="inlineStr">
        <is>
          <t>1234567890abcdef</t>
        </is>
      </c>
      <c r="Q11" s="23">
        <f>IF($A11="","",IF(OR($O11="",$P11=""),"Pendiente",IF(EXACT(LOWER(TRIM($O11)),LOWER(TRIM($P11))),"Coincide","Diferente")))</f>
        <v/>
      </c>
      <c r="R11" s="23">
        <f>IF($A11="","",IF($M11="",IF($L11="","Sin fecha prevista",IF(TODAY()&gt;$L11,"Atrasada","Planificada")),IF($Q11="Coincide","Verificada",IF($Q11="Diferente","Incidencia","Pendiente de checksum"))))</f>
        <v/>
      </c>
      <c r="S11" s="23">
        <f>IF(OR($A11="",$C11="",$J11=""),"",IF(COUNTIFS($C$6:$C$105,$C11,$J$6:$J$105,$J11)&gt;1,"Ubicación repetida","Separada"))</f>
        <v/>
      </c>
      <c r="T11" s="23">
        <f>IF($A11="","",IF(COUNTIF($A$6:$A$105,$A11)&gt;1,"ID de copia duplicado",IF(AND($I11&lt;&gt;"",COUNTIF($I$6:$I$105,$I11)&gt;1),"Destino duplicado",IF(AND($D11&lt;&gt;"",$M11&lt;&gt;"",$M11&lt;$D11),"Fecha realizada anterior al rodaje",IF(AND($N11="SHA-256",$O11&lt;&gt;"",LEN(TRIM($O11))&lt;&gt;64),"Longitud de checksum esperado incorrecta",IF(AND($N11="SHA-256",$P11&lt;&gt;"",LEN(TRIM($P11))&lt;&gt;64),"Longitud de checksum obtenido incorrecta",IF(AND($N11="MD5",$O11&lt;&gt;"",LEN(TRIM($O11))&lt;&gt;32),"Longitud de checksum esperado incorrecta",IF(AND($N11="MD5",$P11&lt;&gt;"",LEN(TRIM($P11))&lt;&gt;32),"Longitud de checksum obtenido incorrecta",IF(AND($N11="xxHash64",$O11&lt;&gt;"",LEN(TRIM($O11))&lt;&gt;16),"Longitud de checksum esperado incorrecta",IF(AND($N11="xxHash64",$P11&lt;&gt;"",LEN(TRIM($P11))&lt;&gt;16),"Longitud de checksum obtenido incorrecta",IF(AND($L11&lt;&gt;"",$L11&lt;=TODAY(),COUNTIFS($C$6:$C$105,$C11,$R$6:$R$105,"Verificada")&lt;'Configuración'!$B$4),"Redundancia verificada insuficiente",""))))))))))</f>
        <v/>
      </c>
      <c r="U11" s="22" t="inlineStr">
        <is>
          <t>Revisar separación: ambas copias figuran en la misma ubicación.</t>
        </is>
      </c>
    </row>
    <row r="12">
      <c r="A12" s="18" t="inlineStr">
        <is>
          <t>CP-2026-007</t>
        </is>
      </c>
      <c r="B12" s="19" t="inlineStr">
        <is>
          <t>Atlas de Papel</t>
        </is>
      </c>
      <c r="C12" s="18" t="inlineStr">
        <is>
          <t>GO-2026-004</t>
        </is>
      </c>
      <c r="D12" s="20" t="n">
        <v>46270</v>
      </c>
      <c r="E12" s="18" t="inlineStr">
        <is>
          <t>Cámara A · Tarjeta A014</t>
        </is>
      </c>
      <c r="F12" s="19" t="inlineStr">
        <is>
          <t>Tarjeta CFexpress</t>
        </is>
      </c>
      <c r="G12" s="19" t="inlineStr">
        <is>
          <t>Copia 1</t>
        </is>
      </c>
      <c r="H12" s="19" t="inlineStr">
        <is>
          <t>SSD de trabajo</t>
        </is>
      </c>
      <c r="I12" s="18" t="inlineStr">
        <is>
          <t>SSD-AP-01</t>
        </is>
      </c>
      <c r="J12" s="19" t="inlineStr">
        <is>
          <t>Sala de montaje</t>
        </is>
      </c>
      <c r="K12" s="19" t="inlineStr">
        <is>
          <t>Darío Menta</t>
        </is>
      </c>
      <c r="L12" s="20" t="n">
        <v>46270</v>
      </c>
      <c r="M12" s="20" t="n">
        <v>46270</v>
      </c>
      <c r="N12" s="19" t="inlineStr">
        <is>
          <t>SHA-256</t>
        </is>
      </c>
      <c r="O12" s="18" t="inlineStr">
        <is>
          <t>cccccccccccccccccccccccccccccccccccccccccccccccccccccccccccccccc</t>
        </is>
      </c>
      <c r="P12" s="18" t="inlineStr">
        <is>
          <t>cccccccccccccccccccccccccccccccccccccccccccccccccccccccccccccccc</t>
        </is>
      </c>
      <c r="Q12" s="21">
        <f>IF($A12="","",IF(OR($O12="",$P12=""),"Pendiente",IF(EXACT(LOWER(TRIM($O12)),LOWER(TRIM($P12))),"Coincide","Diferente")))</f>
        <v/>
      </c>
      <c r="R12" s="21">
        <f>IF($A12="","",IF($M12="",IF($L12="","Sin fecha prevista",IF(TODAY()&gt;$L12,"Atrasada","Planificada")),IF($Q12="Coincide","Verificada",IF($Q12="Diferente","Incidencia","Pendiente de checksum"))))</f>
        <v/>
      </c>
      <c r="S12" s="21">
        <f>IF(OR($A12="",$C12="",$J12=""),"",IF(COUNTIFS($C$6:$C$105,$C12,$J$6:$J$105,$J12)&gt;1,"Ubicación repetida","Separada"))</f>
        <v/>
      </c>
      <c r="T12" s="21">
        <f>IF($A12="","",IF(COUNTIF($A$6:$A$105,$A12)&gt;1,"ID de copia duplicado",IF(AND($I12&lt;&gt;"",COUNTIF($I$6:$I$105,$I12)&gt;1),"Destino duplicado",IF(AND($D12&lt;&gt;"",$M12&lt;&gt;"",$M12&lt;$D12),"Fecha realizada anterior al rodaje",IF(AND($N12="SHA-256",$O12&lt;&gt;"",LEN(TRIM($O12))&lt;&gt;64),"Longitud de checksum esperado incorrecta",IF(AND($N12="SHA-256",$P12&lt;&gt;"",LEN(TRIM($P12))&lt;&gt;64),"Longitud de checksum obtenido incorrecta",IF(AND($N12="MD5",$O12&lt;&gt;"",LEN(TRIM($O12))&lt;&gt;32),"Longitud de checksum esperado incorrecta",IF(AND($N12="MD5",$P12&lt;&gt;"",LEN(TRIM($P12))&lt;&gt;32),"Longitud de checksum obtenido incorrecta",IF(AND($N12="xxHash64",$O12&lt;&gt;"",LEN(TRIM($O12))&lt;&gt;16),"Longitud de checksum esperado incorrecta",IF(AND($N12="xxHash64",$P12&lt;&gt;"",LEN(TRIM($P12))&lt;&gt;16),"Longitud de checksum obtenido incorrecta",IF(AND($L12&lt;&gt;"",$L12&lt;=TODAY(),COUNTIFS($C$6:$C$105,$C12,$R$6:$R$105,"Verificada")&lt;'Configuración'!$B$4),"Redundancia verificada insuficiente",""))))))))))</f>
        <v/>
      </c>
      <c r="U12" s="22" t="inlineStr">
        <is>
          <t>Material entregado a montaje.</t>
        </is>
      </c>
    </row>
    <row r="13">
      <c r="A13" s="18" t="inlineStr">
        <is>
          <t>CP-2026-008</t>
        </is>
      </c>
      <c r="B13" s="19" t="inlineStr">
        <is>
          <t>Atlas de Papel</t>
        </is>
      </c>
      <c r="C13" s="18" t="inlineStr">
        <is>
          <t>GO-2026-004</t>
        </is>
      </c>
      <c r="D13" s="20" t="n">
        <v>46270</v>
      </c>
      <c r="E13" s="18" t="inlineStr">
        <is>
          <t>Cámara A · Tarjeta A014</t>
        </is>
      </c>
      <c r="F13" s="19" t="inlineStr">
        <is>
          <t>Tarjeta CFexpress</t>
        </is>
      </c>
      <c r="G13" s="19" t="inlineStr">
        <is>
          <t>Copia 2</t>
        </is>
      </c>
      <c r="H13" s="19" t="inlineStr">
        <is>
          <t>Disco duro externo</t>
        </is>
      </c>
      <c r="I13" s="18" t="inlineStr">
        <is>
          <t>HDD-AP-01</t>
        </is>
      </c>
      <c r="J13" s="19" t="inlineStr">
        <is>
          <t>Almacén externo</t>
        </is>
      </c>
      <c r="K13" s="19" t="inlineStr">
        <is>
          <t>Elia Roble</t>
        </is>
      </c>
      <c r="L13" s="20" t="n">
        <v>46270</v>
      </c>
      <c r="M13" s="20" t="n"/>
      <c r="N13" s="19" t="inlineStr">
        <is>
          <t>SHA-256</t>
        </is>
      </c>
      <c r="O13" s="18" t="inlineStr">
        <is>
          <t>cccccccccccccccccccccccccccccccccccccccccccccccccccccccccccccccc</t>
        </is>
      </c>
      <c r="P13" s="18" t="n"/>
      <c r="Q13" s="23">
        <f>IF($A13="","",IF(OR($O13="",$P13=""),"Pendiente",IF(EXACT(LOWER(TRIM($O13)),LOWER(TRIM($P13))),"Coincide","Diferente")))</f>
        <v/>
      </c>
      <c r="R13" s="23">
        <f>IF($A13="","",IF($M13="",IF($L13="","Sin fecha prevista",IF(TODAY()&gt;$L13,"Atrasada","Planificada")),IF($Q13="Coincide","Verificada",IF($Q13="Diferente","Incidencia","Pendiente de checksum"))))</f>
        <v/>
      </c>
      <c r="S13" s="23">
        <f>IF(OR($A13="",$C13="",$J13=""),"",IF(COUNTIFS($C$6:$C$105,$C13,$J$6:$J$105,$J13)&gt;1,"Ubicación repetida","Separada"))</f>
        <v/>
      </c>
      <c r="T13" s="23">
        <f>IF($A13="","",IF(COUNTIF($A$6:$A$105,$A13)&gt;1,"ID de copia duplicado",IF(AND($I13&lt;&gt;"",COUNTIF($I$6:$I$105,$I13)&gt;1),"Destino duplicado",IF(AND($D13&lt;&gt;"",$M13&lt;&gt;"",$M13&lt;$D13),"Fecha realizada anterior al rodaje",IF(AND($N13="SHA-256",$O13&lt;&gt;"",LEN(TRIM($O13))&lt;&gt;64),"Longitud de checksum esperado incorrecta",IF(AND($N13="SHA-256",$P13&lt;&gt;"",LEN(TRIM($P13))&lt;&gt;64),"Longitud de checksum obtenido incorrecta",IF(AND($N13="MD5",$O13&lt;&gt;"",LEN(TRIM($O13))&lt;&gt;32),"Longitud de checksum esperado incorrecta",IF(AND($N13="MD5",$P13&lt;&gt;"",LEN(TRIM($P13))&lt;&gt;32),"Longitud de checksum obtenido incorrecta",IF(AND($N13="xxHash64",$O13&lt;&gt;"",LEN(TRIM($O13))&lt;&gt;16),"Longitud de checksum esperado incorrecta",IF(AND($N13="xxHash64",$P13&lt;&gt;"",LEN(TRIM($P13))&lt;&gt;16),"Longitud de checksum obtenido incorrecta",IF(AND($L13&lt;&gt;"",$L13&lt;=TODAY(),COUNTIFS($C$6:$C$105,$C13,$R$6:$R$105,"Verificada")&lt;'Configuración'!$B$4),"Redundancia verificada insuficiente",""))))))))))</f>
        <v/>
      </c>
      <c r="U13" s="22" t="inlineStr">
        <is>
          <t>Copia prevista todavía no realizada.</t>
        </is>
      </c>
    </row>
    <row r="14">
      <c r="A14" s="18" t="inlineStr">
        <is>
          <t>CP-2026-009</t>
        </is>
      </c>
      <c r="B14" s="19" t="inlineStr">
        <is>
          <t>Bruma Mecánica</t>
        </is>
      </c>
      <c r="C14" s="18" t="inlineStr">
        <is>
          <t>GO-2026-005</t>
        </is>
      </c>
      <c r="D14" s="20" t="n">
        <v>46273</v>
      </c>
      <c r="E14" s="18" t="inlineStr">
        <is>
          <t>Dron · Tarjeta D003</t>
        </is>
      </c>
      <c r="F14" s="19" t="inlineStr">
        <is>
          <t>Tarjeta microSD</t>
        </is>
      </c>
      <c r="G14" s="19" t="inlineStr">
        <is>
          <t>Copia 1</t>
        </is>
      </c>
      <c r="H14" s="19" t="inlineStr">
        <is>
          <t>SSD de trabajo</t>
        </is>
      </c>
      <c r="I14" s="18" t="inlineStr">
        <is>
          <t>SSD-BM-01</t>
        </is>
      </c>
      <c r="J14" s="19" t="inlineStr">
        <is>
          <t>Maleta DIT</t>
        </is>
      </c>
      <c r="K14" s="19" t="inlineStr">
        <is>
          <t>Fabio Lago</t>
        </is>
      </c>
      <c r="L14" s="20" t="n">
        <v>46273</v>
      </c>
      <c r="M14" s="20" t="n">
        <v>46273</v>
      </c>
      <c r="N14" s="19" t="inlineStr">
        <is>
          <t>SHA-256</t>
        </is>
      </c>
      <c r="O14" s="18" t="inlineStr">
        <is>
          <t>dddddddddddddddddddddddddddddddddddddddddddddddddddddddddddddddd</t>
        </is>
      </c>
      <c r="P14" s="18" t="n"/>
      <c r="Q14" s="21">
        <f>IF($A14="","",IF(OR($O14="",$P14=""),"Pendiente",IF(EXACT(LOWER(TRIM($O14)),LOWER(TRIM($P14))),"Coincide","Diferente")))</f>
        <v/>
      </c>
      <c r="R14" s="21">
        <f>IF($A14="","",IF($M14="",IF($L14="","Sin fecha prevista",IF(TODAY()&gt;$L14,"Atrasada","Planificada")),IF($Q14="Coincide","Verificada",IF($Q14="Diferente","Incidencia","Pendiente de checksum"))))</f>
        <v/>
      </c>
      <c r="S14" s="21">
        <f>IF(OR($A14="",$C14="",$J14=""),"",IF(COUNTIFS($C$6:$C$105,$C14,$J$6:$J$105,$J14)&gt;1,"Ubicación repetida","Separada"))</f>
        <v/>
      </c>
      <c r="T14" s="21">
        <f>IF($A14="","",IF(COUNTIF($A$6:$A$105,$A14)&gt;1,"ID de copia duplicado",IF(AND($I14&lt;&gt;"",COUNTIF($I$6:$I$105,$I14)&gt;1),"Destino duplicado",IF(AND($D14&lt;&gt;"",$M14&lt;&gt;"",$M14&lt;$D14),"Fecha realizada anterior al rodaje",IF(AND($N14="SHA-256",$O14&lt;&gt;"",LEN(TRIM($O14))&lt;&gt;64),"Longitud de checksum esperado incorrecta",IF(AND($N14="SHA-256",$P14&lt;&gt;"",LEN(TRIM($P14))&lt;&gt;64),"Longitud de checksum obtenido incorrecta",IF(AND($N14="MD5",$O14&lt;&gt;"",LEN(TRIM($O14))&lt;&gt;32),"Longitud de checksum esperado incorrecta",IF(AND($N14="MD5",$P14&lt;&gt;"",LEN(TRIM($P14))&lt;&gt;32),"Longitud de checksum obtenido incorrecta",IF(AND($N14="xxHash64",$O14&lt;&gt;"",LEN(TRIM($O14))&lt;&gt;16),"Longitud de checksum esperado incorrecta",IF(AND($N14="xxHash64",$P14&lt;&gt;"",LEN(TRIM($P14))&lt;&gt;16),"Longitud de checksum obtenido incorrecta",IF(AND($L14&lt;&gt;"",$L14&lt;=TODAY(),COUNTIFS($C$6:$C$105,$C14,$R$6:$R$105,"Verificada")&lt;'Configuración'!$B$4),"Redundancia verificada insuficiente",""))))))))))</f>
        <v/>
      </c>
      <c r="U14" s="22" t="inlineStr">
        <is>
          <t>Copia terminada; falta registrar el checksum obtenido.</t>
        </is>
      </c>
    </row>
    <row r="15">
      <c r="A15" s="18" t="inlineStr">
        <is>
          <t>CP-2026-010</t>
        </is>
      </c>
      <c r="B15" s="19" t="inlineStr">
        <is>
          <t>Bruma Mecánica</t>
        </is>
      </c>
      <c r="C15" s="18" t="inlineStr">
        <is>
          <t>GO-2026-005</t>
        </is>
      </c>
      <c r="D15" s="20" t="n">
        <v>46273</v>
      </c>
      <c r="E15" s="18" t="inlineStr">
        <is>
          <t>Dron · Tarjeta D003</t>
        </is>
      </c>
      <c r="F15" s="19" t="inlineStr">
        <is>
          <t>Tarjeta microSD</t>
        </is>
      </c>
      <c r="G15" s="19" t="inlineStr">
        <is>
          <t>Copia 2</t>
        </is>
      </c>
      <c r="H15" s="19" t="inlineStr">
        <is>
          <t>Disco duro externo</t>
        </is>
      </c>
      <c r="I15" s="18" t="inlineStr">
        <is>
          <t>HDD-BM-01</t>
        </is>
      </c>
      <c r="J15" s="19" t="inlineStr">
        <is>
          <t>Almacén externo</t>
        </is>
      </c>
      <c r="K15" s="19" t="inlineStr">
        <is>
          <t>Gala Pino</t>
        </is>
      </c>
      <c r="L15" s="20" t="n">
        <v>46274</v>
      </c>
      <c r="M15" s="20" t="n"/>
      <c r="N15" s="19" t="inlineStr">
        <is>
          <t>SHA-256</t>
        </is>
      </c>
      <c r="O15" s="18" t="inlineStr">
        <is>
          <t>dddddddddddddddddddddddddddddddddddddddddddddddddddddddddddddddd</t>
        </is>
      </c>
      <c r="P15" s="18" t="n"/>
      <c r="Q15" s="23">
        <f>IF($A15="","",IF(OR($O15="",$P15=""),"Pendiente",IF(EXACT(LOWER(TRIM($O15)),LOWER(TRIM($P15))),"Coincide","Diferente")))</f>
        <v/>
      </c>
      <c r="R15" s="23">
        <f>IF($A15="","",IF($M15="",IF($L15="","Sin fecha prevista",IF(TODAY()&gt;$L15,"Atrasada","Planificada")),IF($Q15="Coincide","Verificada",IF($Q15="Diferente","Incidencia","Pendiente de checksum"))))</f>
        <v/>
      </c>
      <c r="S15" s="23">
        <f>IF(OR($A15="",$C15="",$J15=""),"",IF(COUNTIFS($C$6:$C$105,$C15,$J$6:$J$105,$J15)&gt;1,"Ubicación repetida","Separada"))</f>
        <v/>
      </c>
      <c r="T15" s="23">
        <f>IF($A15="","",IF(COUNTIF($A$6:$A$105,$A15)&gt;1,"ID de copia duplicado",IF(AND($I15&lt;&gt;"",COUNTIF($I$6:$I$105,$I15)&gt;1),"Destino duplicado",IF(AND($D15&lt;&gt;"",$M15&lt;&gt;"",$M15&lt;$D15),"Fecha realizada anterior al rodaje",IF(AND($N15="SHA-256",$O15&lt;&gt;"",LEN(TRIM($O15))&lt;&gt;64),"Longitud de checksum esperado incorrecta",IF(AND($N15="SHA-256",$P15&lt;&gt;"",LEN(TRIM($P15))&lt;&gt;64),"Longitud de checksum obtenido incorrecta",IF(AND($N15="MD5",$O15&lt;&gt;"",LEN(TRIM($O15))&lt;&gt;32),"Longitud de checksum esperado incorrecta",IF(AND($N15="MD5",$P15&lt;&gt;"",LEN(TRIM($P15))&lt;&gt;32),"Longitud de checksum obtenido incorrecta",IF(AND($N15="xxHash64",$O15&lt;&gt;"",LEN(TRIM($O15))&lt;&gt;16),"Longitud de checksum esperado incorrecta",IF(AND($N15="xxHash64",$P15&lt;&gt;"",LEN(TRIM($P15))&lt;&gt;16),"Longitud de checksum obtenido incorrecta",IF(AND($L15&lt;&gt;"",$L15&lt;=TODAY(),COUNTIFS($C$6:$C$105,$C15,$R$6:$R$105,"Verificada")&lt;'Configuración'!$B$4),"Redundancia verificada insuficiente",""))))))))))</f>
        <v/>
      </c>
      <c r="U15" s="22" t="inlineStr">
        <is>
          <t>Segunda copia prevista para el día siguiente.</t>
        </is>
      </c>
    </row>
    <row r="16">
      <c r="A16" s="18" t="n"/>
      <c r="B16" s="19" t="n"/>
      <c r="C16" s="18" t="n"/>
      <c r="D16" s="20" t="n"/>
      <c r="E16" s="18" t="n"/>
      <c r="F16" s="19" t="n"/>
      <c r="G16" s="19" t="n"/>
      <c r="H16" s="19" t="n"/>
      <c r="I16" s="18" t="n"/>
      <c r="J16" s="19" t="n"/>
      <c r="K16" s="19" t="n"/>
      <c r="L16" s="20" t="n"/>
      <c r="M16" s="20" t="n"/>
      <c r="N16" s="19" t="n"/>
      <c r="O16" s="18" t="n"/>
      <c r="P16" s="18" t="n"/>
      <c r="Q16" s="21">
        <f>IF($A16="","",IF(OR($O16="",$P16=""),"Pendiente",IF(EXACT(LOWER(TRIM($O16)),LOWER(TRIM($P16))),"Coincide","Diferente")))</f>
        <v/>
      </c>
      <c r="R16" s="21">
        <f>IF($A16="","",IF($M16="",IF($L16="","Sin fecha prevista",IF(TODAY()&gt;$L16,"Atrasada","Planificada")),IF($Q16="Coincide","Verificada",IF($Q16="Diferente","Incidencia","Pendiente de checksum"))))</f>
        <v/>
      </c>
      <c r="S16" s="21">
        <f>IF(OR($A16="",$C16="",$J16=""),"",IF(COUNTIFS($C$6:$C$105,$C16,$J$6:$J$105,$J16)&gt;1,"Ubicación repetida","Separada"))</f>
        <v/>
      </c>
      <c r="T16" s="21">
        <f>IF($A16="","",IF(COUNTIF($A$6:$A$105,$A16)&gt;1,"ID de copia duplicado",IF(AND($I16&lt;&gt;"",COUNTIF($I$6:$I$105,$I16)&gt;1),"Destino duplicado",IF(AND($D16&lt;&gt;"",$M16&lt;&gt;"",$M16&lt;$D16),"Fecha realizada anterior al rodaje",IF(AND($N16="SHA-256",$O16&lt;&gt;"",LEN(TRIM($O16))&lt;&gt;64),"Longitud de checksum esperado incorrecta",IF(AND($N16="SHA-256",$P16&lt;&gt;"",LEN(TRIM($P16))&lt;&gt;64),"Longitud de checksum obtenido incorrecta",IF(AND($N16="MD5",$O16&lt;&gt;"",LEN(TRIM($O16))&lt;&gt;32),"Longitud de checksum esperado incorrecta",IF(AND($N16="MD5",$P16&lt;&gt;"",LEN(TRIM($P16))&lt;&gt;32),"Longitud de checksum obtenido incorrecta",IF(AND($N16="xxHash64",$O16&lt;&gt;"",LEN(TRIM($O16))&lt;&gt;16),"Longitud de checksum esperado incorrecta",IF(AND($N16="xxHash64",$P16&lt;&gt;"",LEN(TRIM($P16))&lt;&gt;16),"Longitud de checksum obtenido incorrecta",IF(AND($L16&lt;&gt;"",$L16&lt;=TODAY(),COUNTIFS($C$6:$C$105,$C16,$R$6:$R$105,"Verificada")&lt;'Configuración'!$B$4),"Redundancia verificada insuficiente",""))))))))))</f>
        <v/>
      </c>
      <c r="U16" s="22" t="n"/>
    </row>
    <row r="17">
      <c r="A17" s="18" t="n"/>
      <c r="B17" s="19" t="n"/>
      <c r="C17" s="18" t="n"/>
      <c r="D17" s="20" t="n"/>
      <c r="E17" s="18" t="n"/>
      <c r="F17" s="19" t="n"/>
      <c r="G17" s="19" t="n"/>
      <c r="H17" s="19" t="n"/>
      <c r="I17" s="18" t="n"/>
      <c r="J17" s="19" t="n"/>
      <c r="K17" s="19" t="n"/>
      <c r="L17" s="20" t="n"/>
      <c r="M17" s="20" t="n"/>
      <c r="N17" s="19" t="n"/>
      <c r="O17" s="18" t="n"/>
      <c r="P17" s="18" t="n"/>
      <c r="Q17" s="23">
        <f>IF($A17="","",IF(OR($O17="",$P17=""),"Pendiente",IF(EXACT(LOWER(TRIM($O17)),LOWER(TRIM($P17))),"Coincide","Diferente")))</f>
        <v/>
      </c>
      <c r="R17" s="23">
        <f>IF($A17="","",IF($M17="",IF($L17="","Sin fecha prevista",IF(TODAY()&gt;$L17,"Atrasada","Planificada")),IF($Q17="Coincide","Verificada",IF($Q17="Diferente","Incidencia","Pendiente de checksum"))))</f>
        <v/>
      </c>
      <c r="S17" s="23">
        <f>IF(OR($A17="",$C17="",$J17=""),"",IF(COUNTIFS($C$6:$C$105,$C17,$J$6:$J$105,$J17)&gt;1,"Ubicación repetida","Separada"))</f>
        <v/>
      </c>
      <c r="T17" s="23">
        <f>IF($A17="","",IF(COUNTIF($A$6:$A$105,$A17)&gt;1,"ID de copia duplicado",IF(AND($I17&lt;&gt;"",COUNTIF($I$6:$I$105,$I17)&gt;1),"Destino duplicado",IF(AND($D17&lt;&gt;"",$M17&lt;&gt;"",$M17&lt;$D17),"Fecha realizada anterior al rodaje",IF(AND($N17="SHA-256",$O17&lt;&gt;"",LEN(TRIM($O17))&lt;&gt;64),"Longitud de checksum esperado incorrecta",IF(AND($N17="SHA-256",$P17&lt;&gt;"",LEN(TRIM($P17))&lt;&gt;64),"Longitud de checksum obtenido incorrecta",IF(AND($N17="MD5",$O17&lt;&gt;"",LEN(TRIM($O17))&lt;&gt;32),"Longitud de checksum esperado incorrecta",IF(AND($N17="MD5",$P17&lt;&gt;"",LEN(TRIM($P17))&lt;&gt;32),"Longitud de checksum obtenido incorrecta",IF(AND($N17="xxHash64",$O17&lt;&gt;"",LEN(TRIM($O17))&lt;&gt;16),"Longitud de checksum esperado incorrecta",IF(AND($N17="xxHash64",$P17&lt;&gt;"",LEN(TRIM($P17))&lt;&gt;16),"Longitud de checksum obtenido incorrecta",IF(AND($L17&lt;&gt;"",$L17&lt;=TODAY(),COUNTIFS($C$6:$C$105,$C17,$R$6:$R$105,"Verificada")&lt;'Configuración'!$B$4),"Redundancia verificada insuficiente",""))))))))))</f>
        <v/>
      </c>
      <c r="U17" s="22" t="n"/>
    </row>
    <row r="18">
      <c r="A18" s="18" t="n"/>
      <c r="B18" s="19" t="n"/>
      <c r="C18" s="18" t="n"/>
      <c r="D18" s="20" t="n"/>
      <c r="E18" s="18" t="n"/>
      <c r="F18" s="19" t="n"/>
      <c r="G18" s="19" t="n"/>
      <c r="H18" s="19" t="n"/>
      <c r="I18" s="18" t="n"/>
      <c r="J18" s="19" t="n"/>
      <c r="K18" s="19" t="n"/>
      <c r="L18" s="20" t="n"/>
      <c r="M18" s="20" t="n"/>
      <c r="N18" s="19" t="n"/>
      <c r="O18" s="18" t="n"/>
      <c r="P18" s="18" t="n"/>
      <c r="Q18" s="21">
        <f>IF($A18="","",IF(OR($O18="",$P18=""),"Pendiente",IF(EXACT(LOWER(TRIM($O18)),LOWER(TRIM($P18))),"Coincide","Diferente")))</f>
        <v/>
      </c>
      <c r="R18" s="21">
        <f>IF($A18="","",IF($M18="",IF($L18="","Sin fecha prevista",IF(TODAY()&gt;$L18,"Atrasada","Planificada")),IF($Q18="Coincide","Verificada",IF($Q18="Diferente","Incidencia","Pendiente de checksum"))))</f>
        <v/>
      </c>
      <c r="S18" s="21">
        <f>IF(OR($A18="",$C18="",$J18=""),"",IF(COUNTIFS($C$6:$C$105,$C18,$J$6:$J$105,$J18)&gt;1,"Ubicación repetida","Separada"))</f>
        <v/>
      </c>
      <c r="T18" s="21">
        <f>IF($A18="","",IF(COUNTIF($A$6:$A$105,$A18)&gt;1,"ID de copia duplicado",IF(AND($I18&lt;&gt;"",COUNTIF($I$6:$I$105,$I18)&gt;1),"Destino duplicado",IF(AND($D18&lt;&gt;"",$M18&lt;&gt;"",$M18&lt;$D18),"Fecha realizada anterior al rodaje",IF(AND($N18="SHA-256",$O18&lt;&gt;"",LEN(TRIM($O18))&lt;&gt;64),"Longitud de checksum esperado incorrecta",IF(AND($N18="SHA-256",$P18&lt;&gt;"",LEN(TRIM($P18))&lt;&gt;64),"Longitud de checksum obtenido incorrecta",IF(AND($N18="MD5",$O18&lt;&gt;"",LEN(TRIM($O18))&lt;&gt;32),"Longitud de checksum esperado incorrecta",IF(AND($N18="MD5",$P18&lt;&gt;"",LEN(TRIM($P18))&lt;&gt;32),"Longitud de checksum obtenido incorrecta",IF(AND($N18="xxHash64",$O18&lt;&gt;"",LEN(TRIM($O18))&lt;&gt;16),"Longitud de checksum esperado incorrecta",IF(AND($N18="xxHash64",$P18&lt;&gt;"",LEN(TRIM($P18))&lt;&gt;16),"Longitud de checksum obtenido incorrecta",IF(AND($L18&lt;&gt;"",$L18&lt;=TODAY(),COUNTIFS($C$6:$C$105,$C18,$R$6:$R$105,"Verificada")&lt;'Configuración'!$B$4),"Redundancia verificada insuficiente",""))))))))))</f>
        <v/>
      </c>
      <c r="U18" s="22" t="n"/>
    </row>
    <row r="19">
      <c r="A19" s="18" t="n"/>
      <c r="B19" s="19" t="n"/>
      <c r="C19" s="18" t="n"/>
      <c r="D19" s="20" t="n"/>
      <c r="E19" s="18" t="n"/>
      <c r="F19" s="19" t="n"/>
      <c r="G19" s="19" t="n"/>
      <c r="H19" s="19" t="n"/>
      <c r="I19" s="18" t="n"/>
      <c r="J19" s="19" t="n"/>
      <c r="K19" s="19" t="n"/>
      <c r="L19" s="20" t="n"/>
      <c r="M19" s="20" t="n"/>
      <c r="N19" s="19" t="n"/>
      <c r="O19" s="18" t="n"/>
      <c r="P19" s="18" t="n"/>
      <c r="Q19" s="23">
        <f>IF($A19="","",IF(OR($O19="",$P19=""),"Pendiente",IF(EXACT(LOWER(TRIM($O19)),LOWER(TRIM($P19))),"Coincide","Diferente")))</f>
        <v/>
      </c>
      <c r="R19" s="23">
        <f>IF($A19="","",IF($M19="",IF($L19="","Sin fecha prevista",IF(TODAY()&gt;$L19,"Atrasada","Planificada")),IF($Q19="Coincide","Verificada",IF($Q19="Diferente","Incidencia","Pendiente de checksum"))))</f>
        <v/>
      </c>
      <c r="S19" s="23">
        <f>IF(OR($A19="",$C19="",$J19=""),"",IF(COUNTIFS($C$6:$C$105,$C19,$J$6:$J$105,$J19)&gt;1,"Ubicación repetida","Separada"))</f>
        <v/>
      </c>
      <c r="T19" s="23">
        <f>IF($A19="","",IF(COUNTIF($A$6:$A$105,$A19)&gt;1,"ID de copia duplicado",IF(AND($I19&lt;&gt;"",COUNTIF($I$6:$I$105,$I19)&gt;1),"Destino duplicado",IF(AND($D19&lt;&gt;"",$M19&lt;&gt;"",$M19&lt;$D19),"Fecha realizada anterior al rodaje",IF(AND($N19="SHA-256",$O19&lt;&gt;"",LEN(TRIM($O19))&lt;&gt;64),"Longitud de checksum esperado incorrecta",IF(AND($N19="SHA-256",$P19&lt;&gt;"",LEN(TRIM($P19))&lt;&gt;64),"Longitud de checksum obtenido incorrecta",IF(AND($N19="MD5",$O19&lt;&gt;"",LEN(TRIM($O19))&lt;&gt;32),"Longitud de checksum esperado incorrecta",IF(AND($N19="MD5",$P19&lt;&gt;"",LEN(TRIM($P19))&lt;&gt;32),"Longitud de checksum obtenido incorrecta",IF(AND($N19="xxHash64",$O19&lt;&gt;"",LEN(TRIM($O19))&lt;&gt;16),"Longitud de checksum esperado incorrecta",IF(AND($N19="xxHash64",$P19&lt;&gt;"",LEN(TRIM($P19))&lt;&gt;16),"Longitud de checksum obtenido incorrecta",IF(AND($L19&lt;&gt;"",$L19&lt;=TODAY(),COUNTIFS($C$6:$C$105,$C19,$R$6:$R$105,"Verificada")&lt;'Configuración'!$B$4),"Redundancia verificada insuficiente",""))))))))))</f>
        <v/>
      </c>
      <c r="U19" s="22" t="n"/>
    </row>
    <row r="20">
      <c r="A20" s="18" t="n"/>
      <c r="B20" s="19" t="n"/>
      <c r="C20" s="18" t="n"/>
      <c r="D20" s="20" t="n"/>
      <c r="E20" s="18" t="n"/>
      <c r="F20" s="19" t="n"/>
      <c r="G20" s="19" t="n"/>
      <c r="H20" s="19" t="n"/>
      <c r="I20" s="18" t="n"/>
      <c r="J20" s="19" t="n"/>
      <c r="K20" s="19" t="n"/>
      <c r="L20" s="20" t="n"/>
      <c r="M20" s="20" t="n"/>
      <c r="N20" s="19" t="n"/>
      <c r="O20" s="18" t="n"/>
      <c r="P20" s="18" t="n"/>
      <c r="Q20" s="21">
        <f>IF($A20="","",IF(OR($O20="",$P20=""),"Pendiente",IF(EXACT(LOWER(TRIM($O20)),LOWER(TRIM($P20))),"Coincide","Diferente")))</f>
        <v/>
      </c>
      <c r="R20" s="21">
        <f>IF($A20="","",IF($M20="",IF($L20="","Sin fecha prevista",IF(TODAY()&gt;$L20,"Atrasada","Planificada")),IF($Q20="Coincide","Verificada",IF($Q20="Diferente","Incidencia","Pendiente de checksum"))))</f>
        <v/>
      </c>
      <c r="S20" s="21">
        <f>IF(OR($A20="",$C20="",$J20=""),"",IF(COUNTIFS($C$6:$C$105,$C20,$J$6:$J$105,$J20)&gt;1,"Ubicación repetida","Separada"))</f>
        <v/>
      </c>
      <c r="T20" s="21">
        <f>IF($A20="","",IF(COUNTIF($A$6:$A$105,$A20)&gt;1,"ID de copia duplicado",IF(AND($I20&lt;&gt;"",COUNTIF($I$6:$I$105,$I20)&gt;1),"Destino duplicado",IF(AND($D20&lt;&gt;"",$M20&lt;&gt;"",$M20&lt;$D20),"Fecha realizada anterior al rodaje",IF(AND($N20="SHA-256",$O20&lt;&gt;"",LEN(TRIM($O20))&lt;&gt;64),"Longitud de checksum esperado incorrecta",IF(AND($N20="SHA-256",$P20&lt;&gt;"",LEN(TRIM($P20))&lt;&gt;64),"Longitud de checksum obtenido incorrecta",IF(AND($N20="MD5",$O20&lt;&gt;"",LEN(TRIM($O20))&lt;&gt;32),"Longitud de checksum esperado incorrecta",IF(AND($N20="MD5",$P20&lt;&gt;"",LEN(TRIM($P20))&lt;&gt;32),"Longitud de checksum obtenido incorrecta",IF(AND($N20="xxHash64",$O20&lt;&gt;"",LEN(TRIM($O20))&lt;&gt;16),"Longitud de checksum esperado incorrecta",IF(AND($N20="xxHash64",$P20&lt;&gt;"",LEN(TRIM($P20))&lt;&gt;16),"Longitud de checksum obtenido incorrecta",IF(AND($L20&lt;&gt;"",$L20&lt;=TODAY(),COUNTIFS($C$6:$C$105,$C20,$R$6:$R$105,"Verificada")&lt;'Configuración'!$B$4),"Redundancia verificada insuficiente",""))))))))))</f>
        <v/>
      </c>
      <c r="U20" s="22" t="n"/>
    </row>
    <row r="21">
      <c r="A21" s="18" t="n"/>
      <c r="B21" s="19" t="n"/>
      <c r="C21" s="18" t="n"/>
      <c r="D21" s="20" t="n"/>
      <c r="E21" s="18" t="n"/>
      <c r="F21" s="19" t="n"/>
      <c r="G21" s="19" t="n"/>
      <c r="H21" s="19" t="n"/>
      <c r="I21" s="18" t="n"/>
      <c r="J21" s="19" t="n"/>
      <c r="K21" s="19" t="n"/>
      <c r="L21" s="20" t="n"/>
      <c r="M21" s="20" t="n"/>
      <c r="N21" s="19" t="n"/>
      <c r="O21" s="18" t="n"/>
      <c r="P21" s="18" t="n"/>
      <c r="Q21" s="23">
        <f>IF($A21="","",IF(OR($O21="",$P21=""),"Pendiente",IF(EXACT(LOWER(TRIM($O21)),LOWER(TRIM($P21))),"Coincide","Diferente")))</f>
        <v/>
      </c>
      <c r="R21" s="23">
        <f>IF($A21="","",IF($M21="",IF($L21="","Sin fecha prevista",IF(TODAY()&gt;$L21,"Atrasada","Planificada")),IF($Q21="Coincide","Verificada",IF($Q21="Diferente","Incidencia","Pendiente de checksum"))))</f>
        <v/>
      </c>
      <c r="S21" s="23">
        <f>IF(OR($A21="",$C21="",$J21=""),"",IF(COUNTIFS($C$6:$C$105,$C21,$J$6:$J$105,$J21)&gt;1,"Ubicación repetida","Separada"))</f>
        <v/>
      </c>
      <c r="T21" s="23">
        <f>IF($A21="","",IF(COUNTIF($A$6:$A$105,$A21)&gt;1,"ID de copia duplicado",IF(AND($I21&lt;&gt;"",COUNTIF($I$6:$I$105,$I21)&gt;1),"Destino duplicado",IF(AND($D21&lt;&gt;"",$M21&lt;&gt;"",$M21&lt;$D21),"Fecha realizada anterior al rodaje",IF(AND($N21="SHA-256",$O21&lt;&gt;"",LEN(TRIM($O21))&lt;&gt;64),"Longitud de checksum esperado incorrecta",IF(AND($N21="SHA-256",$P21&lt;&gt;"",LEN(TRIM($P21))&lt;&gt;64),"Longitud de checksum obtenido incorrecta",IF(AND($N21="MD5",$O21&lt;&gt;"",LEN(TRIM($O21))&lt;&gt;32),"Longitud de checksum esperado incorrecta",IF(AND($N21="MD5",$P21&lt;&gt;"",LEN(TRIM($P21))&lt;&gt;32),"Longitud de checksum obtenido incorrecta",IF(AND($N21="xxHash64",$O21&lt;&gt;"",LEN(TRIM($O21))&lt;&gt;16),"Longitud de checksum esperado incorrecta",IF(AND($N21="xxHash64",$P21&lt;&gt;"",LEN(TRIM($P21))&lt;&gt;16),"Longitud de checksum obtenido incorrecta",IF(AND($L21&lt;&gt;"",$L21&lt;=TODAY(),COUNTIFS($C$6:$C$105,$C21,$R$6:$R$105,"Verificada")&lt;'Configuración'!$B$4),"Redundancia verificada insuficiente",""))))))))))</f>
        <v/>
      </c>
      <c r="U21" s="22" t="n"/>
    </row>
    <row r="22">
      <c r="A22" s="18" t="n"/>
      <c r="B22" s="19" t="n"/>
      <c r="C22" s="18" t="n"/>
      <c r="D22" s="20" t="n"/>
      <c r="E22" s="18" t="n"/>
      <c r="F22" s="19" t="n"/>
      <c r="G22" s="19" t="n"/>
      <c r="H22" s="19" t="n"/>
      <c r="I22" s="18" t="n"/>
      <c r="J22" s="19" t="n"/>
      <c r="K22" s="19" t="n"/>
      <c r="L22" s="20" t="n"/>
      <c r="M22" s="20" t="n"/>
      <c r="N22" s="19" t="n"/>
      <c r="O22" s="18" t="n"/>
      <c r="P22" s="18" t="n"/>
      <c r="Q22" s="21">
        <f>IF($A22="","",IF(OR($O22="",$P22=""),"Pendiente",IF(EXACT(LOWER(TRIM($O22)),LOWER(TRIM($P22))),"Coincide","Diferente")))</f>
        <v/>
      </c>
      <c r="R22" s="21">
        <f>IF($A22="","",IF($M22="",IF($L22="","Sin fecha prevista",IF(TODAY()&gt;$L22,"Atrasada","Planificada")),IF($Q22="Coincide","Verificada",IF($Q22="Diferente","Incidencia","Pendiente de checksum"))))</f>
        <v/>
      </c>
      <c r="S22" s="21">
        <f>IF(OR($A22="",$C22="",$J22=""),"",IF(COUNTIFS($C$6:$C$105,$C22,$J$6:$J$105,$J22)&gt;1,"Ubicación repetida","Separada"))</f>
        <v/>
      </c>
      <c r="T22" s="21">
        <f>IF($A22="","",IF(COUNTIF($A$6:$A$105,$A22)&gt;1,"ID de copia duplicado",IF(AND($I22&lt;&gt;"",COUNTIF($I$6:$I$105,$I22)&gt;1),"Destino duplicado",IF(AND($D22&lt;&gt;"",$M22&lt;&gt;"",$M22&lt;$D22),"Fecha realizada anterior al rodaje",IF(AND($N22="SHA-256",$O22&lt;&gt;"",LEN(TRIM($O22))&lt;&gt;64),"Longitud de checksum esperado incorrecta",IF(AND($N22="SHA-256",$P22&lt;&gt;"",LEN(TRIM($P22))&lt;&gt;64),"Longitud de checksum obtenido incorrecta",IF(AND($N22="MD5",$O22&lt;&gt;"",LEN(TRIM($O22))&lt;&gt;32),"Longitud de checksum esperado incorrecta",IF(AND($N22="MD5",$P22&lt;&gt;"",LEN(TRIM($P22))&lt;&gt;32),"Longitud de checksum obtenido incorrecta",IF(AND($N22="xxHash64",$O22&lt;&gt;"",LEN(TRIM($O22))&lt;&gt;16),"Longitud de checksum esperado incorrecta",IF(AND($N22="xxHash64",$P22&lt;&gt;"",LEN(TRIM($P22))&lt;&gt;16),"Longitud de checksum obtenido incorrecta",IF(AND($L22&lt;&gt;"",$L22&lt;=TODAY(),COUNTIFS($C$6:$C$105,$C22,$R$6:$R$105,"Verificada")&lt;'Configuración'!$B$4),"Redundancia verificada insuficiente",""))))))))))</f>
        <v/>
      </c>
      <c r="U22" s="22" t="n"/>
    </row>
    <row r="23">
      <c r="A23" s="18" t="n"/>
      <c r="B23" s="19" t="n"/>
      <c r="C23" s="18" t="n"/>
      <c r="D23" s="20" t="n"/>
      <c r="E23" s="18" t="n"/>
      <c r="F23" s="19" t="n"/>
      <c r="G23" s="19" t="n"/>
      <c r="H23" s="19" t="n"/>
      <c r="I23" s="18" t="n"/>
      <c r="J23" s="19" t="n"/>
      <c r="K23" s="19" t="n"/>
      <c r="L23" s="20" t="n"/>
      <c r="M23" s="20" t="n"/>
      <c r="N23" s="19" t="n"/>
      <c r="O23" s="18" t="n"/>
      <c r="P23" s="18" t="n"/>
      <c r="Q23" s="23">
        <f>IF($A23="","",IF(OR($O23="",$P23=""),"Pendiente",IF(EXACT(LOWER(TRIM($O23)),LOWER(TRIM($P23))),"Coincide","Diferente")))</f>
        <v/>
      </c>
      <c r="R23" s="23">
        <f>IF($A23="","",IF($M23="",IF($L23="","Sin fecha prevista",IF(TODAY()&gt;$L23,"Atrasada","Planificada")),IF($Q23="Coincide","Verificada",IF($Q23="Diferente","Incidencia","Pendiente de checksum"))))</f>
        <v/>
      </c>
      <c r="S23" s="23">
        <f>IF(OR($A23="",$C23="",$J23=""),"",IF(COUNTIFS($C$6:$C$105,$C23,$J$6:$J$105,$J23)&gt;1,"Ubicación repetida","Separada"))</f>
        <v/>
      </c>
      <c r="T23" s="23">
        <f>IF($A23="","",IF(COUNTIF($A$6:$A$105,$A23)&gt;1,"ID de copia duplicado",IF(AND($I23&lt;&gt;"",COUNTIF($I$6:$I$105,$I23)&gt;1),"Destino duplicado",IF(AND($D23&lt;&gt;"",$M23&lt;&gt;"",$M23&lt;$D23),"Fecha realizada anterior al rodaje",IF(AND($N23="SHA-256",$O23&lt;&gt;"",LEN(TRIM($O23))&lt;&gt;64),"Longitud de checksum esperado incorrecta",IF(AND($N23="SHA-256",$P23&lt;&gt;"",LEN(TRIM($P23))&lt;&gt;64),"Longitud de checksum obtenido incorrecta",IF(AND($N23="MD5",$O23&lt;&gt;"",LEN(TRIM($O23))&lt;&gt;32),"Longitud de checksum esperado incorrecta",IF(AND($N23="MD5",$P23&lt;&gt;"",LEN(TRIM($P23))&lt;&gt;32),"Longitud de checksum obtenido incorrecta",IF(AND($N23="xxHash64",$O23&lt;&gt;"",LEN(TRIM($O23))&lt;&gt;16),"Longitud de checksum esperado incorrecta",IF(AND($N23="xxHash64",$P23&lt;&gt;"",LEN(TRIM($P23))&lt;&gt;16),"Longitud de checksum obtenido incorrecta",IF(AND($L23&lt;&gt;"",$L23&lt;=TODAY(),COUNTIFS($C$6:$C$105,$C23,$R$6:$R$105,"Verificada")&lt;'Configuración'!$B$4),"Redundancia verificada insuficiente",""))))))))))</f>
        <v/>
      </c>
      <c r="U23" s="22" t="n"/>
    </row>
    <row r="24">
      <c r="A24" s="18" t="n"/>
      <c r="B24" s="19" t="n"/>
      <c r="C24" s="18" t="n"/>
      <c r="D24" s="20" t="n"/>
      <c r="E24" s="18" t="n"/>
      <c r="F24" s="19" t="n"/>
      <c r="G24" s="19" t="n"/>
      <c r="H24" s="19" t="n"/>
      <c r="I24" s="18" t="n"/>
      <c r="J24" s="19" t="n"/>
      <c r="K24" s="19" t="n"/>
      <c r="L24" s="20" t="n"/>
      <c r="M24" s="20" t="n"/>
      <c r="N24" s="19" t="n"/>
      <c r="O24" s="18" t="n"/>
      <c r="P24" s="18" t="n"/>
      <c r="Q24" s="21">
        <f>IF($A24="","",IF(OR($O24="",$P24=""),"Pendiente",IF(EXACT(LOWER(TRIM($O24)),LOWER(TRIM($P24))),"Coincide","Diferente")))</f>
        <v/>
      </c>
      <c r="R24" s="21">
        <f>IF($A24="","",IF($M24="",IF($L24="","Sin fecha prevista",IF(TODAY()&gt;$L24,"Atrasada","Planificada")),IF($Q24="Coincide","Verificada",IF($Q24="Diferente","Incidencia","Pendiente de checksum"))))</f>
        <v/>
      </c>
      <c r="S24" s="21">
        <f>IF(OR($A24="",$C24="",$J24=""),"",IF(COUNTIFS($C$6:$C$105,$C24,$J$6:$J$105,$J24)&gt;1,"Ubicación repetida","Separada"))</f>
        <v/>
      </c>
      <c r="T24" s="21">
        <f>IF($A24="","",IF(COUNTIF($A$6:$A$105,$A24)&gt;1,"ID de copia duplicado",IF(AND($I24&lt;&gt;"",COUNTIF($I$6:$I$105,$I24)&gt;1),"Destino duplicado",IF(AND($D24&lt;&gt;"",$M24&lt;&gt;"",$M24&lt;$D24),"Fecha realizada anterior al rodaje",IF(AND($N24="SHA-256",$O24&lt;&gt;"",LEN(TRIM($O24))&lt;&gt;64),"Longitud de checksum esperado incorrecta",IF(AND($N24="SHA-256",$P24&lt;&gt;"",LEN(TRIM($P24))&lt;&gt;64),"Longitud de checksum obtenido incorrecta",IF(AND($N24="MD5",$O24&lt;&gt;"",LEN(TRIM($O24))&lt;&gt;32),"Longitud de checksum esperado incorrecta",IF(AND($N24="MD5",$P24&lt;&gt;"",LEN(TRIM($P24))&lt;&gt;32),"Longitud de checksum obtenido incorrecta",IF(AND($N24="xxHash64",$O24&lt;&gt;"",LEN(TRIM($O24))&lt;&gt;16),"Longitud de checksum esperado incorrecta",IF(AND($N24="xxHash64",$P24&lt;&gt;"",LEN(TRIM($P24))&lt;&gt;16),"Longitud de checksum obtenido incorrecta",IF(AND($L24&lt;&gt;"",$L24&lt;=TODAY(),COUNTIFS($C$6:$C$105,$C24,$R$6:$R$105,"Verificada")&lt;'Configuración'!$B$4),"Redundancia verificada insuficiente",""))))))))))</f>
        <v/>
      </c>
      <c r="U24" s="22" t="n"/>
    </row>
    <row r="25">
      <c r="A25" s="18" t="n"/>
      <c r="B25" s="19" t="n"/>
      <c r="C25" s="18" t="n"/>
      <c r="D25" s="20" t="n"/>
      <c r="E25" s="18" t="n"/>
      <c r="F25" s="19" t="n"/>
      <c r="G25" s="19" t="n"/>
      <c r="H25" s="19" t="n"/>
      <c r="I25" s="18" t="n"/>
      <c r="J25" s="19" t="n"/>
      <c r="K25" s="19" t="n"/>
      <c r="L25" s="20" t="n"/>
      <c r="M25" s="20" t="n"/>
      <c r="N25" s="19" t="n"/>
      <c r="O25" s="18" t="n"/>
      <c r="P25" s="18" t="n"/>
      <c r="Q25" s="23">
        <f>IF($A25="","",IF(OR($O25="",$P25=""),"Pendiente",IF(EXACT(LOWER(TRIM($O25)),LOWER(TRIM($P25))),"Coincide","Diferente")))</f>
        <v/>
      </c>
      <c r="R25" s="23">
        <f>IF($A25="","",IF($M25="",IF($L25="","Sin fecha prevista",IF(TODAY()&gt;$L25,"Atrasada","Planificada")),IF($Q25="Coincide","Verificada",IF($Q25="Diferente","Incidencia","Pendiente de checksum"))))</f>
        <v/>
      </c>
      <c r="S25" s="23">
        <f>IF(OR($A25="",$C25="",$J25=""),"",IF(COUNTIFS($C$6:$C$105,$C25,$J$6:$J$105,$J25)&gt;1,"Ubicación repetida","Separada"))</f>
        <v/>
      </c>
      <c r="T25" s="23">
        <f>IF($A25="","",IF(COUNTIF($A$6:$A$105,$A25)&gt;1,"ID de copia duplicado",IF(AND($I25&lt;&gt;"",COUNTIF($I$6:$I$105,$I25)&gt;1),"Destino duplicado",IF(AND($D25&lt;&gt;"",$M25&lt;&gt;"",$M25&lt;$D25),"Fecha realizada anterior al rodaje",IF(AND($N25="SHA-256",$O25&lt;&gt;"",LEN(TRIM($O25))&lt;&gt;64),"Longitud de checksum esperado incorrecta",IF(AND($N25="SHA-256",$P25&lt;&gt;"",LEN(TRIM($P25))&lt;&gt;64),"Longitud de checksum obtenido incorrecta",IF(AND($N25="MD5",$O25&lt;&gt;"",LEN(TRIM($O25))&lt;&gt;32),"Longitud de checksum esperado incorrecta",IF(AND($N25="MD5",$P25&lt;&gt;"",LEN(TRIM($P25))&lt;&gt;32),"Longitud de checksum obtenido incorrecta",IF(AND($N25="xxHash64",$O25&lt;&gt;"",LEN(TRIM($O25))&lt;&gt;16),"Longitud de checksum esperado incorrecta",IF(AND($N25="xxHash64",$P25&lt;&gt;"",LEN(TRIM($P25))&lt;&gt;16),"Longitud de checksum obtenido incorrecta",IF(AND($L25&lt;&gt;"",$L25&lt;=TODAY(),COUNTIFS($C$6:$C$105,$C25,$R$6:$R$105,"Verificada")&lt;'Configuración'!$B$4),"Redundancia verificada insuficiente",""))))))))))</f>
        <v/>
      </c>
      <c r="U25" s="22" t="n"/>
    </row>
    <row r="26">
      <c r="A26" s="18" t="n"/>
      <c r="B26" s="19" t="n"/>
      <c r="C26" s="18" t="n"/>
      <c r="D26" s="20" t="n"/>
      <c r="E26" s="18" t="n"/>
      <c r="F26" s="19" t="n"/>
      <c r="G26" s="19" t="n"/>
      <c r="H26" s="19" t="n"/>
      <c r="I26" s="18" t="n"/>
      <c r="J26" s="19" t="n"/>
      <c r="K26" s="19" t="n"/>
      <c r="L26" s="20" t="n"/>
      <c r="M26" s="20" t="n"/>
      <c r="N26" s="19" t="n"/>
      <c r="O26" s="18" t="n"/>
      <c r="P26" s="18" t="n"/>
      <c r="Q26" s="21">
        <f>IF($A26="","",IF(OR($O26="",$P26=""),"Pendiente",IF(EXACT(LOWER(TRIM($O26)),LOWER(TRIM($P26))),"Coincide","Diferente")))</f>
        <v/>
      </c>
      <c r="R26" s="21">
        <f>IF($A26="","",IF($M26="",IF($L26="","Sin fecha prevista",IF(TODAY()&gt;$L26,"Atrasada","Planificada")),IF($Q26="Coincide","Verificada",IF($Q26="Diferente","Incidencia","Pendiente de checksum"))))</f>
        <v/>
      </c>
      <c r="S26" s="21">
        <f>IF(OR($A26="",$C26="",$J26=""),"",IF(COUNTIFS($C$6:$C$105,$C26,$J$6:$J$105,$J26)&gt;1,"Ubicación repetida","Separada"))</f>
        <v/>
      </c>
      <c r="T26" s="21">
        <f>IF($A26="","",IF(COUNTIF($A$6:$A$105,$A26)&gt;1,"ID de copia duplicado",IF(AND($I26&lt;&gt;"",COUNTIF($I$6:$I$105,$I26)&gt;1),"Destino duplicado",IF(AND($D26&lt;&gt;"",$M26&lt;&gt;"",$M26&lt;$D26),"Fecha realizada anterior al rodaje",IF(AND($N26="SHA-256",$O26&lt;&gt;"",LEN(TRIM($O26))&lt;&gt;64),"Longitud de checksum esperado incorrecta",IF(AND($N26="SHA-256",$P26&lt;&gt;"",LEN(TRIM($P26))&lt;&gt;64),"Longitud de checksum obtenido incorrecta",IF(AND($N26="MD5",$O26&lt;&gt;"",LEN(TRIM($O26))&lt;&gt;32),"Longitud de checksum esperado incorrecta",IF(AND($N26="MD5",$P26&lt;&gt;"",LEN(TRIM($P26))&lt;&gt;32),"Longitud de checksum obtenido incorrecta",IF(AND($N26="xxHash64",$O26&lt;&gt;"",LEN(TRIM($O26))&lt;&gt;16),"Longitud de checksum esperado incorrecta",IF(AND($N26="xxHash64",$P26&lt;&gt;"",LEN(TRIM($P26))&lt;&gt;16),"Longitud de checksum obtenido incorrecta",IF(AND($L26&lt;&gt;"",$L26&lt;=TODAY(),COUNTIFS($C$6:$C$105,$C26,$R$6:$R$105,"Verificada")&lt;'Configuración'!$B$4),"Redundancia verificada insuficiente",""))))))))))</f>
        <v/>
      </c>
      <c r="U26" s="22" t="n"/>
    </row>
    <row r="27">
      <c r="A27" s="18" t="n"/>
      <c r="B27" s="19" t="n"/>
      <c r="C27" s="18" t="n"/>
      <c r="D27" s="20" t="n"/>
      <c r="E27" s="18" t="n"/>
      <c r="F27" s="19" t="n"/>
      <c r="G27" s="19" t="n"/>
      <c r="H27" s="19" t="n"/>
      <c r="I27" s="18" t="n"/>
      <c r="J27" s="19" t="n"/>
      <c r="K27" s="19" t="n"/>
      <c r="L27" s="20" t="n"/>
      <c r="M27" s="20" t="n"/>
      <c r="N27" s="19" t="n"/>
      <c r="O27" s="18" t="n"/>
      <c r="P27" s="18" t="n"/>
      <c r="Q27" s="23">
        <f>IF($A27="","",IF(OR($O27="",$P27=""),"Pendiente",IF(EXACT(LOWER(TRIM($O27)),LOWER(TRIM($P27))),"Coincide","Diferente")))</f>
        <v/>
      </c>
      <c r="R27" s="23">
        <f>IF($A27="","",IF($M27="",IF($L27="","Sin fecha prevista",IF(TODAY()&gt;$L27,"Atrasada","Planificada")),IF($Q27="Coincide","Verificada",IF($Q27="Diferente","Incidencia","Pendiente de checksum"))))</f>
        <v/>
      </c>
      <c r="S27" s="23">
        <f>IF(OR($A27="",$C27="",$J27=""),"",IF(COUNTIFS($C$6:$C$105,$C27,$J$6:$J$105,$J27)&gt;1,"Ubicación repetida","Separada"))</f>
        <v/>
      </c>
      <c r="T27" s="23">
        <f>IF($A27="","",IF(COUNTIF($A$6:$A$105,$A27)&gt;1,"ID de copia duplicado",IF(AND($I27&lt;&gt;"",COUNTIF($I$6:$I$105,$I27)&gt;1),"Destino duplicado",IF(AND($D27&lt;&gt;"",$M27&lt;&gt;"",$M27&lt;$D27),"Fecha realizada anterior al rodaje",IF(AND($N27="SHA-256",$O27&lt;&gt;"",LEN(TRIM($O27))&lt;&gt;64),"Longitud de checksum esperado incorrecta",IF(AND($N27="SHA-256",$P27&lt;&gt;"",LEN(TRIM($P27))&lt;&gt;64),"Longitud de checksum obtenido incorrecta",IF(AND($N27="MD5",$O27&lt;&gt;"",LEN(TRIM($O27))&lt;&gt;32),"Longitud de checksum esperado incorrecta",IF(AND($N27="MD5",$P27&lt;&gt;"",LEN(TRIM($P27))&lt;&gt;32),"Longitud de checksum obtenido incorrecta",IF(AND($N27="xxHash64",$O27&lt;&gt;"",LEN(TRIM($O27))&lt;&gt;16),"Longitud de checksum esperado incorrecta",IF(AND($N27="xxHash64",$P27&lt;&gt;"",LEN(TRIM($P27))&lt;&gt;16),"Longitud de checksum obtenido incorrecta",IF(AND($L27&lt;&gt;"",$L27&lt;=TODAY(),COUNTIFS($C$6:$C$105,$C27,$R$6:$R$105,"Verificada")&lt;'Configuración'!$B$4),"Redundancia verificada insuficiente",""))))))))))</f>
        <v/>
      </c>
      <c r="U27" s="22" t="n"/>
    </row>
    <row r="28">
      <c r="A28" s="18" t="n"/>
      <c r="B28" s="19" t="n"/>
      <c r="C28" s="18" t="n"/>
      <c r="D28" s="20" t="n"/>
      <c r="E28" s="18" t="n"/>
      <c r="F28" s="19" t="n"/>
      <c r="G28" s="19" t="n"/>
      <c r="H28" s="19" t="n"/>
      <c r="I28" s="18" t="n"/>
      <c r="J28" s="19" t="n"/>
      <c r="K28" s="19" t="n"/>
      <c r="L28" s="20" t="n"/>
      <c r="M28" s="20" t="n"/>
      <c r="N28" s="19" t="n"/>
      <c r="O28" s="18" t="n"/>
      <c r="P28" s="18" t="n"/>
      <c r="Q28" s="21">
        <f>IF($A28="","",IF(OR($O28="",$P28=""),"Pendiente",IF(EXACT(LOWER(TRIM($O28)),LOWER(TRIM($P28))),"Coincide","Diferente")))</f>
        <v/>
      </c>
      <c r="R28" s="21">
        <f>IF($A28="","",IF($M28="",IF($L28="","Sin fecha prevista",IF(TODAY()&gt;$L28,"Atrasada","Planificada")),IF($Q28="Coincide","Verificada",IF($Q28="Diferente","Incidencia","Pendiente de checksum"))))</f>
        <v/>
      </c>
      <c r="S28" s="21">
        <f>IF(OR($A28="",$C28="",$J28=""),"",IF(COUNTIFS($C$6:$C$105,$C28,$J$6:$J$105,$J28)&gt;1,"Ubicación repetida","Separada"))</f>
        <v/>
      </c>
      <c r="T28" s="21">
        <f>IF($A28="","",IF(COUNTIF($A$6:$A$105,$A28)&gt;1,"ID de copia duplicado",IF(AND($I28&lt;&gt;"",COUNTIF($I$6:$I$105,$I28)&gt;1),"Destino duplicado",IF(AND($D28&lt;&gt;"",$M28&lt;&gt;"",$M28&lt;$D28),"Fecha realizada anterior al rodaje",IF(AND($N28="SHA-256",$O28&lt;&gt;"",LEN(TRIM($O28))&lt;&gt;64),"Longitud de checksum esperado incorrecta",IF(AND($N28="SHA-256",$P28&lt;&gt;"",LEN(TRIM($P28))&lt;&gt;64),"Longitud de checksum obtenido incorrecta",IF(AND($N28="MD5",$O28&lt;&gt;"",LEN(TRIM($O28))&lt;&gt;32),"Longitud de checksum esperado incorrecta",IF(AND($N28="MD5",$P28&lt;&gt;"",LEN(TRIM($P28))&lt;&gt;32),"Longitud de checksum obtenido incorrecta",IF(AND($N28="xxHash64",$O28&lt;&gt;"",LEN(TRIM($O28))&lt;&gt;16),"Longitud de checksum esperado incorrecta",IF(AND($N28="xxHash64",$P28&lt;&gt;"",LEN(TRIM($P28))&lt;&gt;16),"Longitud de checksum obtenido incorrecta",IF(AND($L28&lt;&gt;"",$L28&lt;=TODAY(),COUNTIFS($C$6:$C$105,$C28,$R$6:$R$105,"Verificada")&lt;'Configuración'!$B$4),"Redundancia verificada insuficiente",""))))))))))</f>
        <v/>
      </c>
      <c r="U28" s="22" t="n"/>
    </row>
    <row r="29">
      <c r="A29" s="18" t="n"/>
      <c r="B29" s="19" t="n"/>
      <c r="C29" s="18" t="n"/>
      <c r="D29" s="20" t="n"/>
      <c r="E29" s="18" t="n"/>
      <c r="F29" s="19" t="n"/>
      <c r="G29" s="19" t="n"/>
      <c r="H29" s="19" t="n"/>
      <c r="I29" s="18" t="n"/>
      <c r="J29" s="19" t="n"/>
      <c r="K29" s="19" t="n"/>
      <c r="L29" s="20" t="n"/>
      <c r="M29" s="20" t="n"/>
      <c r="N29" s="19" t="n"/>
      <c r="O29" s="18" t="n"/>
      <c r="P29" s="18" t="n"/>
      <c r="Q29" s="23">
        <f>IF($A29="","",IF(OR($O29="",$P29=""),"Pendiente",IF(EXACT(LOWER(TRIM($O29)),LOWER(TRIM($P29))),"Coincide","Diferente")))</f>
        <v/>
      </c>
      <c r="R29" s="23">
        <f>IF($A29="","",IF($M29="",IF($L29="","Sin fecha prevista",IF(TODAY()&gt;$L29,"Atrasada","Planificada")),IF($Q29="Coincide","Verificada",IF($Q29="Diferente","Incidencia","Pendiente de checksum"))))</f>
        <v/>
      </c>
      <c r="S29" s="23">
        <f>IF(OR($A29="",$C29="",$J29=""),"",IF(COUNTIFS($C$6:$C$105,$C29,$J$6:$J$105,$J29)&gt;1,"Ubicación repetida","Separada"))</f>
        <v/>
      </c>
      <c r="T29" s="23">
        <f>IF($A29="","",IF(COUNTIF($A$6:$A$105,$A29)&gt;1,"ID de copia duplicado",IF(AND($I29&lt;&gt;"",COUNTIF($I$6:$I$105,$I29)&gt;1),"Destino duplicado",IF(AND($D29&lt;&gt;"",$M29&lt;&gt;"",$M29&lt;$D29),"Fecha realizada anterior al rodaje",IF(AND($N29="SHA-256",$O29&lt;&gt;"",LEN(TRIM($O29))&lt;&gt;64),"Longitud de checksum esperado incorrecta",IF(AND($N29="SHA-256",$P29&lt;&gt;"",LEN(TRIM($P29))&lt;&gt;64),"Longitud de checksum obtenido incorrecta",IF(AND($N29="MD5",$O29&lt;&gt;"",LEN(TRIM($O29))&lt;&gt;32),"Longitud de checksum esperado incorrecta",IF(AND($N29="MD5",$P29&lt;&gt;"",LEN(TRIM($P29))&lt;&gt;32),"Longitud de checksum obtenido incorrecta",IF(AND($N29="xxHash64",$O29&lt;&gt;"",LEN(TRIM($O29))&lt;&gt;16),"Longitud de checksum esperado incorrecta",IF(AND($N29="xxHash64",$P29&lt;&gt;"",LEN(TRIM($P29))&lt;&gt;16),"Longitud de checksum obtenido incorrecta",IF(AND($L29&lt;&gt;"",$L29&lt;=TODAY(),COUNTIFS($C$6:$C$105,$C29,$R$6:$R$105,"Verificada")&lt;'Configuración'!$B$4),"Redundancia verificada insuficiente",""))))))))))</f>
        <v/>
      </c>
      <c r="U29" s="22" t="n"/>
    </row>
    <row r="30">
      <c r="A30" s="18" t="n"/>
      <c r="B30" s="19" t="n"/>
      <c r="C30" s="18" t="n"/>
      <c r="D30" s="20" t="n"/>
      <c r="E30" s="18" t="n"/>
      <c r="F30" s="19" t="n"/>
      <c r="G30" s="19" t="n"/>
      <c r="H30" s="19" t="n"/>
      <c r="I30" s="18" t="n"/>
      <c r="J30" s="19" t="n"/>
      <c r="K30" s="19" t="n"/>
      <c r="L30" s="20" t="n"/>
      <c r="M30" s="20" t="n"/>
      <c r="N30" s="19" t="n"/>
      <c r="O30" s="18" t="n"/>
      <c r="P30" s="18" t="n"/>
      <c r="Q30" s="21">
        <f>IF($A30="","",IF(OR($O30="",$P30=""),"Pendiente",IF(EXACT(LOWER(TRIM($O30)),LOWER(TRIM($P30))),"Coincide","Diferente")))</f>
        <v/>
      </c>
      <c r="R30" s="21">
        <f>IF($A30="","",IF($M30="",IF($L30="","Sin fecha prevista",IF(TODAY()&gt;$L30,"Atrasada","Planificada")),IF($Q30="Coincide","Verificada",IF($Q30="Diferente","Incidencia","Pendiente de checksum"))))</f>
        <v/>
      </c>
      <c r="S30" s="21">
        <f>IF(OR($A30="",$C30="",$J30=""),"",IF(COUNTIFS($C$6:$C$105,$C30,$J$6:$J$105,$J30)&gt;1,"Ubicación repetida","Separada"))</f>
        <v/>
      </c>
      <c r="T30" s="21">
        <f>IF($A30="","",IF(COUNTIF($A$6:$A$105,$A30)&gt;1,"ID de copia duplicado",IF(AND($I30&lt;&gt;"",COUNTIF($I$6:$I$105,$I30)&gt;1),"Destino duplicado",IF(AND($D30&lt;&gt;"",$M30&lt;&gt;"",$M30&lt;$D30),"Fecha realizada anterior al rodaje",IF(AND($N30="SHA-256",$O30&lt;&gt;"",LEN(TRIM($O30))&lt;&gt;64),"Longitud de checksum esperado incorrecta",IF(AND($N30="SHA-256",$P30&lt;&gt;"",LEN(TRIM($P30))&lt;&gt;64),"Longitud de checksum obtenido incorrecta",IF(AND($N30="MD5",$O30&lt;&gt;"",LEN(TRIM($O30))&lt;&gt;32),"Longitud de checksum esperado incorrecta",IF(AND($N30="MD5",$P30&lt;&gt;"",LEN(TRIM($P30))&lt;&gt;32),"Longitud de checksum obtenido incorrecta",IF(AND($N30="xxHash64",$O30&lt;&gt;"",LEN(TRIM($O30))&lt;&gt;16),"Longitud de checksum esperado incorrecta",IF(AND($N30="xxHash64",$P30&lt;&gt;"",LEN(TRIM($P30))&lt;&gt;16),"Longitud de checksum obtenido incorrecta",IF(AND($L30&lt;&gt;"",$L30&lt;=TODAY(),COUNTIFS($C$6:$C$105,$C30,$R$6:$R$105,"Verificada")&lt;'Configuración'!$B$4),"Redundancia verificada insuficiente",""))))))))))</f>
        <v/>
      </c>
      <c r="U30" s="22" t="n"/>
    </row>
    <row r="31">
      <c r="A31" s="18" t="n"/>
      <c r="B31" s="19" t="n"/>
      <c r="C31" s="18" t="n"/>
      <c r="D31" s="20" t="n"/>
      <c r="E31" s="18" t="n"/>
      <c r="F31" s="19" t="n"/>
      <c r="G31" s="19" t="n"/>
      <c r="H31" s="19" t="n"/>
      <c r="I31" s="18" t="n"/>
      <c r="J31" s="19" t="n"/>
      <c r="K31" s="19" t="n"/>
      <c r="L31" s="20" t="n"/>
      <c r="M31" s="20" t="n"/>
      <c r="N31" s="19" t="n"/>
      <c r="O31" s="18" t="n"/>
      <c r="P31" s="18" t="n"/>
      <c r="Q31" s="23">
        <f>IF($A31="","",IF(OR($O31="",$P31=""),"Pendiente",IF(EXACT(LOWER(TRIM($O31)),LOWER(TRIM($P31))),"Coincide","Diferente")))</f>
        <v/>
      </c>
      <c r="R31" s="23">
        <f>IF($A31="","",IF($M31="",IF($L31="","Sin fecha prevista",IF(TODAY()&gt;$L31,"Atrasada","Planificada")),IF($Q31="Coincide","Verificada",IF($Q31="Diferente","Incidencia","Pendiente de checksum"))))</f>
        <v/>
      </c>
      <c r="S31" s="23">
        <f>IF(OR($A31="",$C31="",$J31=""),"",IF(COUNTIFS($C$6:$C$105,$C31,$J$6:$J$105,$J31)&gt;1,"Ubicación repetida","Separada"))</f>
        <v/>
      </c>
      <c r="T31" s="23">
        <f>IF($A31="","",IF(COUNTIF($A$6:$A$105,$A31)&gt;1,"ID de copia duplicado",IF(AND($I31&lt;&gt;"",COUNTIF($I$6:$I$105,$I31)&gt;1),"Destino duplicado",IF(AND($D31&lt;&gt;"",$M31&lt;&gt;"",$M31&lt;$D31),"Fecha realizada anterior al rodaje",IF(AND($N31="SHA-256",$O31&lt;&gt;"",LEN(TRIM($O31))&lt;&gt;64),"Longitud de checksum esperado incorrecta",IF(AND($N31="SHA-256",$P31&lt;&gt;"",LEN(TRIM($P31))&lt;&gt;64),"Longitud de checksum obtenido incorrecta",IF(AND($N31="MD5",$O31&lt;&gt;"",LEN(TRIM($O31))&lt;&gt;32),"Longitud de checksum esperado incorrecta",IF(AND($N31="MD5",$P31&lt;&gt;"",LEN(TRIM($P31))&lt;&gt;32),"Longitud de checksum obtenido incorrecta",IF(AND($N31="xxHash64",$O31&lt;&gt;"",LEN(TRIM($O31))&lt;&gt;16),"Longitud de checksum esperado incorrecta",IF(AND($N31="xxHash64",$P31&lt;&gt;"",LEN(TRIM($P31))&lt;&gt;16),"Longitud de checksum obtenido incorrecta",IF(AND($L31&lt;&gt;"",$L31&lt;=TODAY(),COUNTIFS($C$6:$C$105,$C31,$R$6:$R$105,"Verificada")&lt;'Configuración'!$B$4),"Redundancia verificada insuficiente",""))))))))))</f>
        <v/>
      </c>
      <c r="U31" s="22" t="n"/>
    </row>
    <row r="32">
      <c r="A32" s="18" t="n"/>
      <c r="B32" s="19" t="n"/>
      <c r="C32" s="18" t="n"/>
      <c r="D32" s="20" t="n"/>
      <c r="E32" s="18" t="n"/>
      <c r="F32" s="19" t="n"/>
      <c r="G32" s="19" t="n"/>
      <c r="H32" s="19" t="n"/>
      <c r="I32" s="18" t="n"/>
      <c r="J32" s="19" t="n"/>
      <c r="K32" s="19" t="n"/>
      <c r="L32" s="20" t="n"/>
      <c r="M32" s="20" t="n"/>
      <c r="N32" s="19" t="n"/>
      <c r="O32" s="18" t="n"/>
      <c r="P32" s="18" t="n"/>
      <c r="Q32" s="21">
        <f>IF($A32="","",IF(OR($O32="",$P32=""),"Pendiente",IF(EXACT(LOWER(TRIM($O32)),LOWER(TRIM($P32))),"Coincide","Diferente")))</f>
        <v/>
      </c>
      <c r="R32" s="21">
        <f>IF($A32="","",IF($M32="",IF($L32="","Sin fecha prevista",IF(TODAY()&gt;$L32,"Atrasada","Planificada")),IF($Q32="Coincide","Verificada",IF($Q32="Diferente","Incidencia","Pendiente de checksum"))))</f>
        <v/>
      </c>
      <c r="S32" s="21">
        <f>IF(OR($A32="",$C32="",$J32=""),"",IF(COUNTIFS($C$6:$C$105,$C32,$J$6:$J$105,$J32)&gt;1,"Ubicación repetida","Separada"))</f>
        <v/>
      </c>
      <c r="T32" s="21">
        <f>IF($A32="","",IF(COUNTIF($A$6:$A$105,$A32)&gt;1,"ID de copia duplicado",IF(AND($I32&lt;&gt;"",COUNTIF($I$6:$I$105,$I32)&gt;1),"Destino duplicado",IF(AND($D32&lt;&gt;"",$M32&lt;&gt;"",$M32&lt;$D32),"Fecha realizada anterior al rodaje",IF(AND($N32="SHA-256",$O32&lt;&gt;"",LEN(TRIM($O32))&lt;&gt;64),"Longitud de checksum esperado incorrecta",IF(AND($N32="SHA-256",$P32&lt;&gt;"",LEN(TRIM($P32))&lt;&gt;64),"Longitud de checksum obtenido incorrecta",IF(AND($N32="MD5",$O32&lt;&gt;"",LEN(TRIM($O32))&lt;&gt;32),"Longitud de checksum esperado incorrecta",IF(AND($N32="MD5",$P32&lt;&gt;"",LEN(TRIM($P32))&lt;&gt;32),"Longitud de checksum obtenido incorrecta",IF(AND($N32="xxHash64",$O32&lt;&gt;"",LEN(TRIM($O32))&lt;&gt;16),"Longitud de checksum esperado incorrecta",IF(AND($N32="xxHash64",$P32&lt;&gt;"",LEN(TRIM($P32))&lt;&gt;16),"Longitud de checksum obtenido incorrecta",IF(AND($L32&lt;&gt;"",$L32&lt;=TODAY(),COUNTIFS($C$6:$C$105,$C32,$R$6:$R$105,"Verificada")&lt;'Configuración'!$B$4),"Redundancia verificada insuficiente",""))))))))))</f>
        <v/>
      </c>
      <c r="U32" s="22" t="n"/>
    </row>
    <row r="33">
      <c r="A33" s="18" t="n"/>
      <c r="B33" s="19" t="n"/>
      <c r="C33" s="18" t="n"/>
      <c r="D33" s="20" t="n"/>
      <c r="E33" s="18" t="n"/>
      <c r="F33" s="19" t="n"/>
      <c r="G33" s="19" t="n"/>
      <c r="H33" s="19" t="n"/>
      <c r="I33" s="18" t="n"/>
      <c r="J33" s="19" t="n"/>
      <c r="K33" s="19" t="n"/>
      <c r="L33" s="20" t="n"/>
      <c r="M33" s="20" t="n"/>
      <c r="N33" s="19" t="n"/>
      <c r="O33" s="18" t="n"/>
      <c r="P33" s="18" t="n"/>
      <c r="Q33" s="23">
        <f>IF($A33="","",IF(OR($O33="",$P33=""),"Pendiente",IF(EXACT(LOWER(TRIM($O33)),LOWER(TRIM($P33))),"Coincide","Diferente")))</f>
        <v/>
      </c>
      <c r="R33" s="23">
        <f>IF($A33="","",IF($M33="",IF($L33="","Sin fecha prevista",IF(TODAY()&gt;$L33,"Atrasada","Planificada")),IF($Q33="Coincide","Verificada",IF($Q33="Diferente","Incidencia","Pendiente de checksum"))))</f>
        <v/>
      </c>
      <c r="S33" s="23">
        <f>IF(OR($A33="",$C33="",$J33=""),"",IF(COUNTIFS($C$6:$C$105,$C33,$J$6:$J$105,$J33)&gt;1,"Ubicación repetida","Separada"))</f>
        <v/>
      </c>
      <c r="T33" s="23">
        <f>IF($A33="","",IF(COUNTIF($A$6:$A$105,$A33)&gt;1,"ID de copia duplicado",IF(AND($I33&lt;&gt;"",COUNTIF($I$6:$I$105,$I33)&gt;1),"Destino duplicado",IF(AND($D33&lt;&gt;"",$M33&lt;&gt;"",$M33&lt;$D33),"Fecha realizada anterior al rodaje",IF(AND($N33="SHA-256",$O33&lt;&gt;"",LEN(TRIM($O33))&lt;&gt;64),"Longitud de checksum esperado incorrecta",IF(AND($N33="SHA-256",$P33&lt;&gt;"",LEN(TRIM($P33))&lt;&gt;64),"Longitud de checksum obtenido incorrecta",IF(AND($N33="MD5",$O33&lt;&gt;"",LEN(TRIM($O33))&lt;&gt;32),"Longitud de checksum esperado incorrecta",IF(AND($N33="MD5",$P33&lt;&gt;"",LEN(TRIM($P33))&lt;&gt;32),"Longitud de checksum obtenido incorrecta",IF(AND($N33="xxHash64",$O33&lt;&gt;"",LEN(TRIM($O33))&lt;&gt;16),"Longitud de checksum esperado incorrecta",IF(AND($N33="xxHash64",$P33&lt;&gt;"",LEN(TRIM($P33))&lt;&gt;16),"Longitud de checksum obtenido incorrecta",IF(AND($L33&lt;&gt;"",$L33&lt;=TODAY(),COUNTIFS($C$6:$C$105,$C33,$R$6:$R$105,"Verificada")&lt;'Configuración'!$B$4),"Redundancia verificada insuficiente",""))))))))))</f>
        <v/>
      </c>
      <c r="U33" s="22" t="n"/>
    </row>
    <row r="34">
      <c r="A34" s="18" t="n"/>
      <c r="B34" s="19" t="n"/>
      <c r="C34" s="18" t="n"/>
      <c r="D34" s="20" t="n"/>
      <c r="E34" s="18" t="n"/>
      <c r="F34" s="19" t="n"/>
      <c r="G34" s="19" t="n"/>
      <c r="H34" s="19" t="n"/>
      <c r="I34" s="18" t="n"/>
      <c r="J34" s="19" t="n"/>
      <c r="K34" s="19" t="n"/>
      <c r="L34" s="20" t="n"/>
      <c r="M34" s="20" t="n"/>
      <c r="N34" s="19" t="n"/>
      <c r="O34" s="18" t="n"/>
      <c r="P34" s="18" t="n"/>
      <c r="Q34" s="21">
        <f>IF($A34="","",IF(OR($O34="",$P34=""),"Pendiente",IF(EXACT(LOWER(TRIM($O34)),LOWER(TRIM($P34))),"Coincide","Diferente")))</f>
        <v/>
      </c>
      <c r="R34" s="21">
        <f>IF($A34="","",IF($M34="",IF($L34="","Sin fecha prevista",IF(TODAY()&gt;$L34,"Atrasada","Planificada")),IF($Q34="Coincide","Verificada",IF($Q34="Diferente","Incidencia","Pendiente de checksum"))))</f>
        <v/>
      </c>
      <c r="S34" s="21">
        <f>IF(OR($A34="",$C34="",$J34=""),"",IF(COUNTIFS($C$6:$C$105,$C34,$J$6:$J$105,$J34)&gt;1,"Ubicación repetida","Separada"))</f>
        <v/>
      </c>
      <c r="T34" s="21">
        <f>IF($A34="","",IF(COUNTIF($A$6:$A$105,$A34)&gt;1,"ID de copia duplicado",IF(AND($I34&lt;&gt;"",COUNTIF($I$6:$I$105,$I34)&gt;1),"Destino duplicado",IF(AND($D34&lt;&gt;"",$M34&lt;&gt;"",$M34&lt;$D34),"Fecha realizada anterior al rodaje",IF(AND($N34="SHA-256",$O34&lt;&gt;"",LEN(TRIM($O34))&lt;&gt;64),"Longitud de checksum esperado incorrecta",IF(AND($N34="SHA-256",$P34&lt;&gt;"",LEN(TRIM($P34))&lt;&gt;64),"Longitud de checksum obtenido incorrecta",IF(AND($N34="MD5",$O34&lt;&gt;"",LEN(TRIM($O34))&lt;&gt;32),"Longitud de checksum esperado incorrecta",IF(AND($N34="MD5",$P34&lt;&gt;"",LEN(TRIM($P34))&lt;&gt;32),"Longitud de checksum obtenido incorrecta",IF(AND($N34="xxHash64",$O34&lt;&gt;"",LEN(TRIM($O34))&lt;&gt;16),"Longitud de checksum esperado incorrecta",IF(AND($N34="xxHash64",$P34&lt;&gt;"",LEN(TRIM($P34))&lt;&gt;16),"Longitud de checksum obtenido incorrecta",IF(AND($L34&lt;&gt;"",$L34&lt;=TODAY(),COUNTIFS($C$6:$C$105,$C34,$R$6:$R$105,"Verificada")&lt;'Configuración'!$B$4),"Redundancia verificada insuficiente",""))))))))))</f>
        <v/>
      </c>
      <c r="U34" s="22" t="n"/>
    </row>
    <row r="35">
      <c r="A35" s="18" t="n"/>
      <c r="B35" s="19" t="n"/>
      <c r="C35" s="18" t="n"/>
      <c r="D35" s="20" t="n"/>
      <c r="E35" s="18" t="n"/>
      <c r="F35" s="19" t="n"/>
      <c r="G35" s="19" t="n"/>
      <c r="H35" s="19" t="n"/>
      <c r="I35" s="18" t="n"/>
      <c r="J35" s="19" t="n"/>
      <c r="K35" s="19" t="n"/>
      <c r="L35" s="20" t="n"/>
      <c r="M35" s="20" t="n"/>
      <c r="N35" s="19" t="n"/>
      <c r="O35" s="18" t="n"/>
      <c r="P35" s="18" t="n"/>
      <c r="Q35" s="23">
        <f>IF($A35="","",IF(OR($O35="",$P35=""),"Pendiente",IF(EXACT(LOWER(TRIM($O35)),LOWER(TRIM($P35))),"Coincide","Diferente")))</f>
        <v/>
      </c>
      <c r="R35" s="23">
        <f>IF($A35="","",IF($M35="",IF($L35="","Sin fecha prevista",IF(TODAY()&gt;$L35,"Atrasada","Planificada")),IF($Q35="Coincide","Verificada",IF($Q35="Diferente","Incidencia","Pendiente de checksum"))))</f>
        <v/>
      </c>
      <c r="S35" s="23">
        <f>IF(OR($A35="",$C35="",$J35=""),"",IF(COUNTIFS($C$6:$C$105,$C35,$J$6:$J$105,$J35)&gt;1,"Ubicación repetida","Separada"))</f>
        <v/>
      </c>
      <c r="T35" s="23">
        <f>IF($A35="","",IF(COUNTIF($A$6:$A$105,$A35)&gt;1,"ID de copia duplicado",IF(AND($I35&lt;&gt;"",COUNTIF($I$6:$I$105,$I35)&gt;1),"Destino duplicado",IF(AND($D35&lt;&gt;"",$M35&lt;&gt;"",$M35&lt;$D35),"Fecha realizada anterior al rodaje",IF(AND($N35="SHA-256",$O35&lt;&gt;"",LEN(TRIM($O35))&lt;&gt;64),"Longitud de checksum esperado incorrecta",IF(AND($N35="SHA-256",$P35&lt;&gt;"",LEN(TRIM($P35))&lt;&gt;64),"Longitud de checksum obtenido incorrecta",IF(AND($N35="MD5",$O35&lt;&gt;"",LEN(TRIM($O35))&lt;&gt;32),"Longitud de checksum esperado incorrecta",IF(AND($N35="MD5",$P35&lt;&gt;"",LEN(TRIM($P35))&lt;&gt;32),"Longitud de checksum obtenido incorrecta",IF(AND($N35="xxHash64",$O35&lt;&gt;"",LEN(TRIM($O35))&lt;&gt;16),"Longitud de checksum esperado incorrecta",IF(AND($N35="xxHash64",$P35&lt;&gt;"",LEN(TRIM($P35))&lt;&gt;16),"Longitud de checksum obtenido incorrecta",IF(AND($L35&lt;&gt;"",$L35&lt;=TODAY(),COUNTIFS($C$6:$C$105,$C35,$R$6:$R$105,"Verificada")&lt;'Configuración'!$B$4),"Redundancia verificada insuficiente",""))))))))))</f>
        <v/>
      </c>
      <c r="U35" s="22" t="n"/>
    </row>
    <row r="36">
      <c r="A36" s="18" t="n"/>
      <c r="B36" s="19" t="n"/>
      <c r="C36" s="18" t="n"/>
      <c r="D36" s="20" t="n"/>
      <c r="E36" s="18" t="n"/>
      <c r="F36" s="19" t="n"/>
      <c r="G36" s="19" t="n"/>
      <c r="H36" s="19" t="n"/>
      <c r="I36" s="18" t="n"/>
      <c r="J36" s="19" t="n"/>
      <c r="K36" s="19" t="n"/>
      <c r="L36" s="20" t="n"/>
      <c r="M36" s="20" t="n"/>
      <c r="N36" s="19" t="n"/>
      <c r="O36" s="18" t="n"/>
      <c r="P36" s="18" t="n"/>
      <c r="Q36" s="21">
        <f>IF($A36="","",IF(OR($O36="",$P36=""),"Pendiente",IF(EXACT(LOWER(TRIM($O36)),LOWER(TRIM($P36))),"Coincide","Diferente")))</f>
        <v/>
      </c>
      <c r="R36" s="21">
        <f>IF($A36="","",IF($M36="",IF($L36="","Sin fecha prevista",IF(TODAY()&gt;$L36,"Atrasada","Planificada")),IF($Q36="Coincide","Verificada",IF($Q36="Diferente","Incidencia","Pendiente de checksum"))))</f>
        <v/>
      </c>
      <c r="S36" s="21">
        <f>IF(OR($A36="",$C36="",$J36=""),"",IF(COUNTIFS($C$6:$C$105,$C36,$J$6:$J$105,$J36)&gt;1,"Ubicación repetida","Separada"))</f>
        <v/>
      </c>
      <c r="T36" s="21">
        <f>IF($A36="","",IF(COUNTIF($A$6:$A$105,$A36)&gt;1,"ID de copia duplicado",IF(AND($I36&lt;&gt;"",COUNTIF($I$6:$I$105,$I36)&gt;1),"Destino duplicado",IF(AND($D36&lt;&gt;"",$M36&lt;&gt;"",$M36&lt;$D36),"Fecha realizada anterior al rodaje",IF(AND($N36="SHA-256",$O36&lt;&gt;"",LEN(TRIM($O36))&lt;&gt;64),"Longitud de checksum esperado incorrecta",IF(AND($N36="SHA-256",$P36&lt;&gt;"",LEN(TRIM($P36))&lt;&gt;64),"Longitud de checksum obtenido incorrecta",IF(AND($N36="MD5",$O36&lt;&gt;"",LEN(TRIM($O36))&lt;&gt;32),"Longitud de checksum esperado incorrecta",IF(AND($N36="MD5",$P36&lt;&gt;"",LEN(TRIM($P36))&lt;&gt;32),"Longitud de checksum obtenido incorrecta",IF(AND($N36="xxHash64",$O36&lt;&gt;"",LEN(TRIM($O36))&lt;&gt;16),"Longitud de checksum esperado incorrecta",IF(AND($N36="xxHash64",$P36&lt;&gt;"",LEN(TRIM($P36))&lt;&gt;16),"Longitud de checksum obtenido incorrecta",IF(AND($L36&lt;&gt;"",$L36&lt;=TODAY(),COUNTIFS($C$6:$C$105,$C36,$R$6:$R$105,"Verificada")&lt;'Configuración'!$B$4),"Redundancia verificada insuficiente",""))))))))))</f>
        <v/>
      </c>
      <c r="U36" s="22" t="n"/>
    </row>
    <row r="37">
      <c r="A37" s="18" t="n"/>
      <c r="B37" s="19" t="n"/>
      <c r="C37" s="18" t="n"/>
      <c r="D37" s="20" t="n"/>
      <c r="E37" s="18" t="n"/>
      <c r="F37" s="19" t="n"/>
      <c r="G37" s="19" t="n"/>
      <c r="H37" s="19" t="n"/>
      <c r="I37" s="18" t="n"/>
      <c r="J37" s="19" t="n"/>
      <c r="K37" s="19" t="n"/>
      <c r="L37" s="20" t="n"/>
      <c r="M37" s="20" t="n"/>
      <c r="N37" s="19" t="n"/>
      <c r="O37" s="18" t="n"/>
      <c r="P37" s="18" t="n"/>
      <c r="Q37" s="23">
        <f>IF($A37="","",IF(OR($O37="",$P37=""),"Pendiente",IF(EXACT(LOWER(TRIM($O37)),LOWER(TRIM($P37))),"Coincide","Diferente")))</f>
        <v/>
      </c>
      <c r="R37" s="23">
        <f>IF($A37="","",IF($M37="",IF($L37="","Sin fecha prevista",IF(TODAY()&gt;$L37,"Atrasada","Planificada")),IF($Q37="Coincide","Verificada",IF($Q37="Diferente","Incidencia","Pendiente de checksum"))))</f>
        <v/>
      </c>
      <c r="S37" s="23">
        <f>IF(OR($A37="",$C37="",$J37=""),"",IF(COUNTIFS($C$6:$C$105,$C37,$J$6:$J$105,$J37)&gt;1,"Ubicación repetida","Separada"))</f>
        <v/>
      </c>
      <c r="T37" s="23">
        <f>IF($A37="","",IF(COUNTIF($A$6:$A$105,$A37)&gt;1,"ID de copia duplicado",IF(AND($I37&lt;&gt;"",COUNTIF($I$6:$I$105,$I37)&gt;1),"Destino duplicado",IF(AND($D37&lt;&gt;"",$M37&lt;&gt;"",$M37&lt;$D37),"Fecha realizada anterior al rodaje",IF(AND($N37="SHA-256",$O37&lt;&gt;"",LEN(TRIM($O37))&lt;&gt;64),"Longitud de checksum esperado incorrecta",IF(AND($N37="SHA-256",$P37&lt;&gt;"",LEN(TRIM($P37))&lt;&gt;64),"Longitud de checksum obtenido incorrecta",IF(AND($N37="MD5",$O37&lt;&gt;"",LEN(TRIM($O37))&lt;&gt;32),"Longitud de checksum esperado incorrecta",IF(AND($N37="MD5",$P37&lt;&gt;"",LEN(TRIM($P37))&lt;&gt;32),"Longitud de checksum obtenido incorrecta",IF(AND($N37="xxHash64",$O37&lt;&gt;"",LEN(TRIM($O37))&lt;&gt;16),"Longitud de checksum esperado incorrecta",IF(AND($N37="xxHash64",$P37&lt;&gt;"",LEN(TRIM($P37))&lt;&gt;16),"Longitud de checksum obtenido incorrecta",IF(AND($L37&lt;&gt;"",$L37&lt;=TODAY(),COUNTIFS($C$6:$C$105,$C37,$R$6:$R$105,"Verificada")&lt;'Configuración'!$B$4),"Redundancia verificada insuficiente",""))))))))))</f>
        <v/>
      </c>
      <c r="U37" s="22" t="n"/>
    </row>
    <row r="38">
      <c r="A38" s="18" t="n"/>
      <c r="B38" s="19" t="n"/>
      <c r="C38" s="18" t="n"/>
      <c r="D38" s="20" t="n"/>
      <c r="E38" s="18" t="n"/>
      <c r="F38" s="19" t="n"/>
      <c r="G38" s="19" t="n"/>
      <c r="H38" s="19" t="n"/>
      <c r="I38" s="18" t="n"/>
      <c r="J38" s="19" t="n"/>
      <c r="K38" s="19" t="n"/>
      <c r="L38" s="20" t="n"/>
      <c r="M38" s="20" t="n"/>
      <c r="N38" s="19" t="n"/>
      <c r="O38" s="18" t="n"/>
      <c r="P38" s="18" t="n"/>
      <c r="Q38" s="21">
        <f>IF($A38="","",IF(OR($O38="",$P38=""),"Pendiente",IF(EXACT(LOWER(TRIM($O38)),LOWER(TRIM($P38))),"Coincide","Diferente")))</f>
        <v/>
      </c>
      <c r="R38" s="21">
        <f>IF($A38="","",IF($M38="",IF($L38="","Sin fecha prevista",IF(TODAY()&gt;$L38,"Atrasada","Planificada")),IF($Q38="Coincide","Verificada",IF($Q38="Diferente","Incidencia","Pendiente de checksum"))))</f>
        <v/>
      </c>
      <c r="S38" s="21">
        <f>IF(OR($A38="",$C38="",$J38=""),"",IF(COUNTIFS($C$6:$C$105,$C38,$J$6:$J$105,$J38)&gt;1,"Ubicación repetida","Separada"))</f>
        <v/>
      </c>
      <c r="T38" s="21">
        <f>IF($A38="","",IF(COUNTIF($A$6:$A$105,$A38)&gt;1,"ID de copia duplicado",IF(AND($I38&lt;&gt;"",COUNTIF($I$6:$I$105,$I38)&gt;1),"Destino duplicado",IF(AND($D38&lt;&gt;"",$M38&lt;&gt;"",$M38&lt;$D38),"Fecha realizada anterior al rodaje",IF(AND($N38="SHA-256",$O38&lt;&gt;"",LEN(TRIM($O38))&lt;&gt;64),"Longitud de checksum esperado incorrecta",IF(AND($N38="SHA-256",$P38&lt;&gt;"",LEN(TRIM($P38))&lt;&gt;64),"Longitud de checksum obtenido incorrecta",IF(AND($N38="MD5",$O38&lt;&gt;"",LEN(TRIM($O38))&lt;&gt;32),"Longitud de checksum esperado incorrecta",IF(AND($N38="MD5",$P38&lt;&gt;"",LEN(TRIM($P38))&lt;&gt;32),"Longitud de checksum obtenido incorrecta",IF(AND($N38="xxHash64",$O38&lt;&gt;"",LEN(TRIM($O38))&lt;&gt;16),"Longitud de checksum esperado incorrecta",IF(AND($N38="xxHash64",$P38&lt;&gt;"",LEN(TRIM($P38))&lt;&gt;16),"Longitud de checksum obtenido incorrecta",IF(AND($L38&lt;&gt;"",$L38&lt;=TODAY(),COUNTIFS($C$6:$C$105,$C38,$R$6:$R$105,"Verificada")&lt;'Configuración'!$B$4),"Redundancia verificada insuficiente",""))))))))))</f>
        <v/>
      </c>
      <c r="U38" s="22" t="n"/>
    </row>
    <row r="39">
      <c r="A39" s="18" t="n"/>
      <c r="B39" s="19" t="n"/>
      <c r="C39" s="18" t="n"/>
      <c r="D39" s="20" t="n"/>
      <c r="E39" s="18" t="n"/>
      <c r="F39" s="19" t="n"/>
      <c r="G39" s="19" t="n"/>
      <c r="H39" s="19" t="n"/>
      <c r="I39" s="18" t="n"/>
      <c r="J39" s="19" t="n"/>
      <c r="K39" s="19" t="n"/>
      <c r="L39" s="20" t="n"/>
      <c r="M39" s="20" t="n"/>
      <c r="N39" s="19" t="n"/>
      <c r="O39" s="18" t="n"/>
      <c r="P39" s="18" t="n"/>
      <c r="Q39" s="23">
        <f>IF($A39="","",IF(OR($O39="",$P39=""),"Pendiente",IF(EXACT(LOWER(TRIM($O39)),LOWER(TRIM($P39))),"Coincide","Diferente")))</f>
        <v/>
      </c>
      <c r="R39" s="23">
        <f>IF($A39="","",IF($M39="",IF($L39="","Sin fecha prevista",IF(TODAY()&gt;$L39,"Atrasada","Planificada")),IF($Q39="Coincide","Verificada",IF($Q39="Diferente","Incidencia","Pendiente de checksum"))))</f>
        <v/>
      </c>
      <c r="S39" s="23">
        <f>IF(OR($A39="",$C39="",$J39=""),"",IF(COUNTIFS($C$6:$C$105,$C39,$J$6:$J$105,$J39)&gt;1,"Ubicación repetida","Separada"))</f>
        <v/>
      </c>
      <c r="T39" s="23">
        <f>IF($A39="","",IF(COUNTIF($A$6:$A$105,$A39)&gt;1,"ID de copia duplicado",IF(AND($I39&lt;&gt;"",COUNTIF($I$6:$I$105,$I39)&gt;1),"Destino duplicado",IF(AND($D39&lt;&gt;"",$M39&lt;&gt;"",$M39&lt;$D39),"Fecha realizada anterior al rodaje",IF(AND($N39="SHA-256",$O39&lt;&gt;"",LEN(TRIM($O39))&lt;&gt;64),"Longitud de checksum esperado incorrecta",IF(AND($N39="SHA-256",$P39&lt;&gt;"",LEN(TRIM($P39))&lt;&gt;64),"Longitud de checksum obtenido incorrecta",IF(AND($N39="MD5",$O39&lt;&gt;"",LEN(TRIM($O39))&lt;&gt;32),"Longitud de checksum esperado incorrecta",IF(AND($N39="MD5",$P39&lt;&gt;"",LEN(TRIM($P39))&lt;&gt;32),"Longitud de checksum obtenido incorrecta",IF(AND($N39="xxHash64",$O39&lt;&gt;"",LEN(TRIM($O39))&lt;&gt;16),"Longitud de checksum esperado incorrecta",IF(AND($N39="xxHash64",$P39&lt;&gt;"",LEN(TRIM($P39))&lt;&gt;16),"Longitud de checksum obtenido incorrecta",IF(AND($L39&lt;&gt;"",$L39&lt;=TODAY(),COUNTIFS($C$6:$C$105,$C39,$R$6:$R$105,"Verificada")&lt;'Configuración'!$B$4),"Redundancia verificada insuficiente",""))))))))))</f>
        <v/>
      </c>
      <c r="U39" s="22" t="n"/>
    </row>
    <row r="40">
      <c r="A40" s="18" t="n"/>
      <c r="B40" s="19" t="n"/>
      <c r="C40" s="18" t="n"/>
      <c r="D40" s="20" t="n"/>
      <c r="E40" s="18" t="n"/>
      <c r="F40" s="19" t="n"/>
      <c r="G40" s="19" t="n"/>
      <c r="H40" s="19" t="n"/>
      <c r="I40" s="18" t="n"/>
      <c r="J40" s="19" t="n"/>
      <c r="K40" s="19" t="n"/>
      <c r="L40" s="20" t="n"/>
      <c r="M40" s="20" t="n"/>
      <c r="N40" s="19" t="n"/>
      <c r="O40" s="18" t="n"/>
      <c r="P40" s="18" t="n"/>
      <c r="Q40" s="21">
        <f>IF($A40="","",IF(OR($O40="",$P40=""),"Pendiente",IF(EXACT(LOWER(TRIM($O40)),LOWER(TRIM($P40))),"Coincide","Diferente")))</f>
        <v/>
      </c>
      <c r="R40" s="21">
        <f>IF($A40="","",IF($M40="",IF($L40="","Sin fecha prevista",IF(TODAY()&gt;$L40,"Atrasada","Planificada")),IF($Q40="Coincide","Verificada",IF($Q40="Diferente","Incidencia","Pendiente de checksum"))))</f>
        <v/>
      </c>
      <c r="S40" s="21">
        <f>IF(OR($A40="",$C40="",$J40=""),"",IF(COUNTIFS($C$6:$C$105,$C40,$J$6:$J$105,$J40)&gt;1,"Ubicación repetida","Separada"))</f>
        <v/>
      </c>
      <c r="T40" s="21">
        <f>IF($A40="","",IF(COUNTIF($A$6:$A$105,$A40)&gt;1,"ID de copia duplicado",IF(AND($I40&lt;&gt;"",COUNTIF($I$6:$I$105,$I40)&gt;1),"Destino duplicado",IF(AND($D40&lt;&gt;"",$M40&lt;&gt;"",$M40&lt;$D40),"Fecha realizada anterior al rodaje",IF(AND($N40="SHA-256",$O40&lt;&gt;"",LEN(TRIM($O40))&lt;&gt;64),"Longitud de checksum esperado incorrecta",IF(AND($N40="SHA-256",$P40&lt;&gt;"",LEN(TRIM($P40))&lt;&gt;64),"Longitud de checksum obtenido incorrecta",IF(AND($N40="MD5",$O40&lt;&gt;"",LEN(TRIM($O40))&lt;&gt;32),"Longitud de checksum esperado incorrecta",IF(AND($N40="MD5",$P40&lt;&gt;"",LEN(TRIM($P40))&lt;&gt;32),"Longitud de checksum obtenido incorrecta",IF(AND($N40="xxHash64",$O40&lt;&gt;"",LEN(TRIM($O40))&lt;&gt;16),"Longitud de checksum esperado incorrecta",IF(AND($N40="xxHash64",$P40&lt;&gt;"",LEN(TRIM($P40))&lt;&gt;16),"Longitud de checksum obtenido incorrecta",IF(AND($L40&lt;&gt;"",$L40&lt;=TODAY(),COUNTIFS($C$6:$C$105,$C40,$R$6:$R$105,"Verificada")&lt;'Configuración'!$B$4),"Redundancia verificada insuficiente",""))))))))))</f>
        <v/>
      </c>
      <c r="U40" s="22" t="n"/>
    </row>
    <row r="41">
      <c r="A41" s="18" t="n"/>
      <c r="B41" s="19" t="n"/>
      <c r="C41" s="18" t="n"/>
      <c r="D41" s="20" t="n"/>
      <c r="E41" s="18" t="n"/>
      <c r="F41" s="19" t="n"/>
      <c r="G41" s="19" t="n"/>
      <c r="H41" s="19" t="n"/>
      <c r="I41" s="18" t="n"/>
      <c r="J41" s="19" t="n"/>
      <c r="K41" s="19" t="n"/>
      <c r="L41" s="20" t="n"/>
      <c r="M41" s="20" t="n"/>
      <c r="N41" s="19" t="n"/>
      <c r="O41" s="18" t="n"/>
      <c r="P41" s="18" t="n"/>
      <c r="Q41" s="23">
        <f>IF($A41="","",IF(OR($O41="",$P41=""),"Pendiente",IF(EXACT(LOWER(TRIM($O41)),LOWER(TRIM($P41))),"Coincide","Diferente")))</f>
        <v/>
      </c>
      <c r="R41" s="23">
        <f>IF($A41="","",IF($M41="",IF($L41="","Sin fecha prevista",IF(TODAY()&gt;$L41,"Atrasada","Planificada")),IF($Q41="Coincide","Verificada",IF($Q41="Diferente","Incidencia","Pendiente de checksum"))))</f>
        <v/>
      </c>
      <c r="S41" s="23">
        <f>IF(OR($A41="",$C41="",$J41=""),"",IF(COUNTIFS($C$6:$C$105,$C41,$J$6:$J$105,$J41)&gt;1,"Ubicación repetida","Separada"))</f>
        <v/>
      </c>
      <c r="T41" s="23">
        <f>IF($A41="","",IF(COUNTIF($A$6:$A$105,$A41)&gt;1,"ID de copia duplicado",IF(AND($I41&lt;&gt;"",COUNTIF($I$6:$I$105,$I41)&gt;1),"Destino duplicado",IF(AND($D41&lt;&gt;"",$M41&lt;&gt;"",$M41&lt;$D41),"Fecha realizada anterior al rodaje",IF(AND($N41="SHA-256",$O41&lt;&gt;"",LEN(TRIM($O41))&lt;&gt;64),"Longitud de checksum esperado incorrecta",IF(AND($N41="SHA-256",$P41&lt;&gt;"",LEN(TRIM($P41))&lt;&gt;64),"Longitud de checksum obtenido incorrecta",IF(AND($N41="MD5",$O41&lt;&gt;"",LEN(TRIM($O41))&lt;&gt;32),"Longitud de checksum esperado incorrecta",IF(AND($N41="MD5",$P41&lt;&gt;"",LEN(TRIM($P41))&lt;&gt;32),"Longitud de checksum obtenido incorrecta",IF(AND($N41="xxHash64",$O41&lt;&gt;"",LEN(TRIM($O41))&lt;&gt;16),"Longitud de checksum esperado incorrecta",IF(AND($N41="xxHash64",$P41&lt;&gt;"",LEN(TRIM($P41))&lt;&gt;16),"Longitud de checksum obtenido incorrecta",IF(AND($L41&lt;&gt;"",$L41&lt;=TODAY(),COUNTIFS($C$6:$C$105,$C41,$R$6:$R$105,"Verificada")&lt;'Configuración'!$B$4),"Redundancia verificada insuficiente",""))))))))))</f>
        <v/>
      </c>
      <c r="U41" s="22" t="n"/>
    </row>
    <row r="42">
      <c r="A42" s="18" t="n"/>
      <c r="B42" s="19" t="n"/>
      <c r="C42" s="18" t="n"/>
      <c r="D42" s="20" t="n"/>
      <c r="E42" s="18" t="n"/>
      <c r="F42" s="19" t="n"/>
      <c r="G42" s="19" t="n"/>
      <c r="H42" s="19" t="n"/>
      <c r="I42" s="18" t="n"/>
      <c r="J42" s="19" t="n"/>
      <c r="K42" s="19" t="n"/>
      <c r="L42" s="20" t="n"/>
      <c r="M42" s="20" t="n"/>
      <c r="N42" s="19" t="n"/>
      <c r="O42" s="18" t="n"/>
      <c r="P42" s="18" t="n"/>
      <c r="Q42" s="21">
        <f>IF($A42="","",IF(OR($O42="",$P42=""),"Pendiente",IF(EXACT(LOWER(TRIM($O42)),LOWER(TRIM($P42))),"Coincide","Diferente")))</f>
        <v/>
      </c>
      <c r="R42" s="21">
        <f>IF($A42="","",IF($M42="",IF($L42="","Sin fecha prevista",IF(TODAY()&gt;$L42,"Atrasada","Planificada")),IF($Q42="Coincide","Verificada",IF($Q42="Diferente","Incidencia","Pendiente de checksum"))))</f>
        <v/>
      </c>
      <c r="S42" s="21">
        <f>IF(OR($A42="",$C42="",$J42=""),"",IF(COUNTIFS($C$6:$C$105,$C42,$J$6:$J$105,$J42)&gt;1,"Ubicación repetida","Separada"))</f>
        <v/>
      </c>
      <c r="T42" s="21">
        <f>IF($A42="","",IF(COUNTIF($A$6:$A$105,$A42)&gt;1,"ID de copia duplicado",IF(AND($I42&lt;&gt;"",COUNTIF($I$6:$I$105,$I42)&gt;1),"Destino duplicado",IF(AND($D42&lt;&gt;"",$M42&lt;&gt;"",$M42&lt;$D42),"Fecha realizada anterior al rodaje",IF(AND($N42="SHA-256",$O42&lt;&gt;"",LEN(TRIM($O42))&lt;&gt;64),"Longitud de checksum esperado incorrecta",IF(AND($N42="SHA-256",$P42&lt;&gt;"",LEN(TRIM($P42))&lt;&gt;64),"Longitud de checksum obtenido incorrecta",IF(AND($N42="MD5",$O42&lt;&gt;"",LEN(TRIM($O42))&lt;&gt;32),"Longitud de checksum esperado incorrecta",IF(AND($N42="MD5",$P42&lt;&gt;"",LEN(TRIM($P42))&lt;&gt;32),"Longitud de checksum obtenido incorrecta",IF(AND($N42="xxHash64",$O42&lt;&gt;"",LEN(TRIM($O42))&lt;&gt;16),"Longitud de checksum esperado incorrecta",IF(AND($N42="xxHash64",$P42&lt;&gt;"",LEN(TRIM($P42))&lt;&gt;16),"Longitud de checksum obtenido incorrecta",IF(AND($L42&lt;&gt;"",$L42&lt;=TODAY(),COUNTIFS($C$6:$C$105,$C42,$R$6:$R$105,"Verificada")&lt;'Configuración'!$B$4),"Redundancia verificada insuficiente",""))))))))))</f>
        <v/>
      </c>
      <c r="U42" s="22" t="n"/>
    </row>
    <row r="43">
      <c r="A43" s="18" t="n"/>
      <c r="B43" s="19" t="n"/>
      <c r="C43" s="18" t="n"/>
      <c r="D43" s="20" t="n"/>
      <c r="E43" s="18" t="n"/>
      <c r="F43" s="19" t="n"/>
      <c r="G43" s="19" t="n"/>
      <c r="H43" s="19" t="n"/>
      <c r="I43" s="18" t="n"/>
      <c r="J43" s="19" t="n"/>
      <c r="K43" s="19" t="n"/>
      <c r="L43" s="20" t="n"/>
      <c r="M43" s="20" t="n"/>
      <c r="N43" s="19" t="n"/>
      <c r="O43" s="18" t="n"/>
      <c r="P43" s="18" t="n"/>
      <c r="Q43" s="23">
        <f>IF($A43="","",IF(OR($O43="",$P43=""),"Pendiente",IF(EXACT(LOWER(TRIM($O43)),LOWER(TRIM($P43))),"Coincide","Diferente")))</f>
        <v/>
      </c>
      <c r="R43" s="23">
        <f>IF($A43="","",IF($M43="",IF($L43="","Sin fecha prevista",IF(TODAY()&gt;$L43,"Atrasada","Planificada")),IF($Q43="Coincide","Verificada",IF($Q43="Diferente","Incidencia","Pendiente de checksum"))))</f>
        <v/>
      </c>
      <c r="S43" s="23">
        <f>IF(OR($A43="",$C43="",$J43=""),"",IF(COUNTIFS($C$6:$C$105,$C43,$J$6:$J$105,$J43)&gt;1,"Ubicación repetida","Separada"))</f>
        <v/>
      </c>
      <c r="T43" s="23">
        <f>IF($A43="","",IF(COUNTIF($A$6:$A$105,$A43)&gt;1,"ID de copia duplicado",IF(AND($I43&lt;&gt;"",COUNTIF($I$6:$I$105,$I43)&gt;1),"Destino duplicado",IF(AND($D43&lt;&gt;"",$M43&lt;&gt;"",$M43&lt;$D43),"Fecha realizada anterior al rodaje",IF(AND($N43="SHA-256",$O43&lt;&gt;"",LEN(TRIM($O43))&lt;&gt;64),"Longitud de checksum esperado incorrecta",IF(AND($N43="SHA-256",$P43&lt;&gt;"",LEN(TRIM($P43))&lt;&gt;64),"Longitud de checksum obtenido incorrecta",IF(AND($N43="MD5",$O43&lt;&gt;"",LEN(TRIM($O43))&lt;&gt;32),"Longitud de checksum esperado incorrecta",IF(AND($N43="MD5",$P43&lt;&gt;"",LEN(TRIM($P43))&lt;&gt;32),"Longitud de checksum obtenido incorrecta",IF(AND($N43="xxHash64",$O43&lt;&gt;"",LEN(TRIM($O43))&lt;&gt;16),"Longitud de checksum esperado incorrecta",IF(AND($N43="xxHash64",$P43&lt;&gt;"",LEN(TRIM($P43))&lt;&gt;16),"Longitud de checksum obtenido incorrecta",IF(AND($L43&lt;&gt;"",$L43&lt;=TODAY(),COUNTIFS($C$6:$C$105,$C43,$R$6:$R$105,"Verificada")&lt;'Configuración'!$B$4),"Redundancia verificada insuficiente",""))))))))))</f>
        <v/>
      </c>
      <c r="U43" s="22" t="n"/>
    </row>
    <row r="44">
      <c r="A44" s="18" t="n"/>
      <c r="B44" s="19" t="n"/>
      <c r="C44" s="18" t="n"/>
      <c r="D44" s="20" t="n"/>
      <c r="E44" s="18" t="n"/>
      <c r="F44" s="19" t="n"/>
      <c r="G44" s="19" t="n"/>
      <c r="H44" s="19" t="n"/>
      <c r="I44" s="18" t="n"/>
      <c r="J44" s="19" t="n"/>
      <c r="K44" s="19" t="n"/>
      <c r="L44" s="20" t="n"/>
      <c r="M44" s="20" t="n"/>
      <c r="N44" s="19" t="n"/>
      <c r="O44" s="18" t="n"/>
      <c r="P44" s="18" t="n"/>
      <c r="Q44" s="21">
        <f>IF($A44="","",IF(OR($O44="",$P44=""),"Pendiente",IF(EXACT(LOWER(TRIM($O44)),LOWER(TRIM($P44))),"Coincide","Diferente")))</f>
        <v/>
      </c>
      <c r="R44" s="21">
        <f>IF($A44="","",IF($M44="",IF($L44="","Sin fecha prevista",IF(TODAY()&gt;$L44,"Atrasada","Planificada")),IF($Q44="Coincide","Verificada",IF($Q44="Diferente","Incidencia","Pendiente de checksum"))))</f>
        <v/>
      </c>
      <c r="S44" s="21">
        <f>IF(OR($A44="",$C44="",$J44=""),"",IF(COUNTIFS($C$6:$C$105,$C44,$J$6:$J$105,$J44)&gt;1,"Ubicación repetida","Separada"))</f>
        <v/>
      </c>
      <c r="T44" s="21">
        <f>IF($A44="","",IF(COUNTIF($A$6:$A$105,$A44)&gt;1,"ID de copia duplicado",IF(AND($I44&lt;&gt;"",COUNTIF($I$6:$I$105,$I44)&gt;1),"Destino duplicado",IF(AND($D44&lt;&gt;"",$M44&lt;&gt;"",$M44&lt;$D44),"Fecha realizada anterior al rodaje",IF(AND($N44="SHA-256",$O44&lt;&gt;"",LEN(TRIM($O44))&lt;&gt;64),"Longitud de checksum esperado incorrecta",IF(AND($N44="SHA-256",$P44&lt;&gt;"",LEN(TRIM($P44))&lt;&gt;64),"Longitud de checksum obtenido incorrecta",IF(AND($N44="MD5",$O44&lt;&gt;"",LEN(TRIM($O44))&lt;&gt;32),"Longitud de checksum esperado incorrecta",IF(AND($N44="MD5",$P44&lt;&gt;"",LEN(TRIM($P44))&lt;&gt;32),"Longitud de checksum obtenido incorrecta",IF(AND($N44="xxHash64",$O44&lt;&gt;"",LEN(TRIM($O44))&lt;&gt;16),"Longitud de checksum esperado incorrecta",IF(AND($N44="xxHash64",$P44&lt;&gt;"",LEN(TRIM($P44))&lt;&gt;16),"Longitud de checksum obtenido incorrecta",IF(AND($L44&lt;&gt;"",$L44&lt;=TODAY(),COUNTIFS($C$6:$C$105,$C44,$R$6:$R$105,"Verificada")&lt;'Configuración'!$B$4),"Redundancia verificada insuficiente",""))))))))))</f>
        <v/>
      </c>
      <c r="U44" s="22" t="n"/>
    </row>
    <row r="45">
      <c r="A45" s="18" t="n"/>
      <c r="B45" s="19" t="n"/>
      <c r="C45" s="18" t="n"/>
      <c r="D45" s="20" t="n"/>
      <c r="E45" s="18" t="n"/>
      <c r="F45" s="19" t="n"/>
      <c r="G45" s="19" t="n"/>
      <c r="H45" s="19" t="n"/>
      <c r="I45" s="18" t="n"/>
      <c r="J45" s="19" t="n"/>
      <c r="K45" s="19" t="n"/>
      <c r="L45" s="20" t="n"/>
      <c r="M45" s="20" t="n"/>
      <c r="N45" s="19" t="n"/>
      <c r="O45" s="18" t="n"/>
      <c r="P45" s="18" t="n"/>
      <c r="Q45" s="23">
        <f>IF($A45="","",IF(OR($O45="",$P45=""),"Pendiente",IF(EXACT(LOWER(TRIM($O45)),LOWER(TRIM($P45))),"Coincide","Diferente")))</f>
        <v/>
      </c>
      <c r="R45" s="23">
        <f>IF($A45="","",IF($M45="",IF($L45="","Sin fecha prevista",IF(TODAY()&gt;$L45,"Atrasada","Planificada")),IF($Q45="Coincide","Verificada",IF($Q45="Diferente","Incidencia","Pendiente de checksum"))))</f>
        <v/>
      </c>
      <c r="S45" s="23">
        <f>IF(OR($A45="",$C45="",$J45=""),"",IF(COUNTIFS($C$6:$C$105,$C45,$J$6:$J$105,$J45)&gt;1,"Ubicación repetida","Separada"))</f>
        <v/>
      </c>
      <c r="T45" s="23">
        <f>IF($A45="","",IF(COUNTIF($A$6:$A$105,$A45)&gt;1,"ID de copia duplicado",IF(AND($I45&lt;&gt;"",COUNTIF($I$6:$I$105,$I45)&gt;1),"Destino duplicado",IF(AND($D45&lt;&gt;"",$M45&lt;&gt;"",$M45&lt;$D45),"Fecha realizada anterior al rodaje",IF(AND($N45="SHA-256",$O45&lt;&gt;"",LEN(TRIM($O45))&lt;&gt;64),"Longitud de checksum esperado incorrecta",IF(AND($N45="SHA-256",$P45&lt;&gt;"",LEN(TRIM($P45))&lt;&gt;64),"Longitud de checksum obtenido incorrecta",IF(AND($N45="MD5",$O45&lt;&gt;"",LEN(TRIM($O45))&lt;&gt;32),"Longitud de checksum esperado incorrecta",IF(AND($N45="MD5",$P45&lt;&gt;"",LEN(TRIM($P45))&lt;&gt;32),"Longitud de checksum obtenido incorrecta",IF(AND($N45="xxHash64",$O45&lt;&gt;"",LEN(TRIM($O45))&lt;&gt;16),"Longitud de checksum esperado incorrecta",IF(AND($N45="xxHash64",$P45&lt;&gt;"",LEN(TRIM($P45))&lt;&gt;16),"Longitud de checksum obtenido incorrecta",IF(AND($L45&lt;&gt;"",$L45&lt;=TODAY(),COUNTIFS($C$6:$C$105,$C45,$R$6:$R$105,"Verificada")&lt;'Configuración'!$B$4),"Redundancia verificada insuficiente",""))))))))))</f>
        <v/>
      </c>
      <c r="U45" s="22" t="n"/>
    </row>
    <row r="46">
      <c r="A46" s="18" t="n"/>
      <c r="B46" s="19" t="n"/>
      <c r="C46" s="18" t="n"/>
      <c r="D46" s="20" t="n"/>
      <c r="E46" s="18" t="n"/>
      <c r="F46" s="19" t="n"/>
      <c r="G46" s="19" t="n"/>
      <c r="H46" s="19" t="n"/>
      <c r="I46" s="18" t="n"/>
      <c r="J46" s="19" t="n"/>
      <c r="K46" s="19" t="n"/>
      <c r="L46" s="20" t="n"/>
      <c r="M46" s="20" t="n"/>
      <c r="N46" s="19" t="n"/>
      <c r="O46" s="18" t="n"/>
      <c r="P46" s="18" t="n"/>
      <c r="Q46" s="21">
        <f>IF($A46="","",IF(OR($O46="",$P46=""),"Pendiente",IF(EXACT(LOWER(TRIM($O46)),LOWER(TRIM($P46))),"Coincide","Diferente")))</f>
        <v/>
      </c>
      <c r="R46" s="21">
        <f>IF($A46="","",IF($M46="",IF($L46="","Sin fecha prevista",IF(TODAY()&gt;$L46,"Atrasada","Planificada")),IF($Q46="Coincide","Verificada",IF($Q46="Diferente","Incidencia","Pendiente de checksum"))))</f>
        <v/>
      </c>
      <c r="S46" s="21">
        <f>IF(OR($A46="",$C46="",$J46=""),"",IF(COUNTIFS($C$6:$C$105,$C46,$J$6:$J$105,$J46)&gt;1,"Ubicación repetida","Separada"))</f>
        <v/>
      </c>
      <c r="T46" s="21">
        <f>IF($A46="","",IF(COUNTIF($A$6:$A$105,$A46)&gt;1,"ID de copia duplicado",IF(AND($I46&lt;&gt;"",COUNTIF($I$6:$I$105,$I46)&gt;1),"Destino duplicado",IF(AND($D46&lt;&gt;"",$M46&lt;&gt;"",$M46&lt;$D46),"Fecha realizada anterior al rodaje",IF(AND($N46="SHA-256",$O46&lt;&gt;"",LEN(TRIM($O46))&lt;&gt;64),"Longitud de checksum esperado incorrecta",IF(AND($N46="SHA-256",$P46&lt;&gt;"",LEN(TRIM($P46))&lt;&gt;64),"Longitud de checksum obtenido incorrecta",IF(AND($N46="MD5",$O46&lt;&gt;"",LEN(TRIM($O46))&lt;&gt;32),"Longitud de checksum esperado incorrecta",IF(AND($N46="MD5",$P46&lt;&gt;"",LEN(TRIM($P46))&lt;&gt;32),"Longitud de checksum obtenido incorrecta",IF(AND($N46="xxHash64",$O46&lt;&gt;"",LEN(TRIM($O46))&lt;&gt;16),"Longitud de checksum esperado incorrecta",IF(AND($N46="xxHash64",$P46&lt;&gt;"",LEN(TRIM($P46))&lt;&gt;16),"Longitud de checksum obtenido incorrecta",IF(AND($L46&lt;&gt;"",$L46&lt;=TODAY(),COUNTIFS($C$6:$C$105,$C46,$R$6:$R$105,"Verificada")&lt;'Configuración'!$B$4),"Redundancia verificada insuficiente",""))))))))))</f>
        <v/>
      </c>
      <c r="U46" s="22" t="n"/>
    </row>
    <row r="47">
      <c r="A47" s="18" t="n"/>
      <c r="B47" s="19" t="n"/>
      <c r="C47" s="18" t="n"/>
      <c r="D47" s="20" t="n"/>
      <c r="E47" s="18" t="n"/>
      <c r="F47" s="19" t="n"/>
      <c r="G47" s="19" t="n"/>
      <c r="H47" s="19" t="n"/>
      <c r="I47" s="18" t="n"/>
      <c r="J47" s="19" t="n"/>
      <c r="K47" s="19" t="n"/>
      <c r="L47" s="20" t="n"/>
      <c r="M47" s="20" t="n"/>
      <c r="N47" s="19" t="n"/>
      <c r="O47" s="18" t="n"/>
      <c r="P47" s="18" t="n"/>
      <c r="Q47" s="23">
        <f>IF($A47="","",IF(OR($O47="",$P47=""),"Pendiente",IF(EXACT(LOWER(TRIM($O47)),LOWER(TRIM($P47))),"Coincide","Diferente")))</f>
        <v/>
      </c>
      <c r="R47" s="23">
        <f>IF($A47="","",IF($M47="",IF($L47="","Sin fecha prevista",IF(TODAY()&gt;$L47,"Atrasada","Planificada")),IF($Q47="Coincide","Verificada",IF($Q47="Diferente","Incidencia","Pendiente de checksum"))))</f>
        <v/>
      </c>
      <c r="S47" s="23">
        <f>IF(OR($A47="",$C47="",$J47=""),"",IF(COUNTIFS($C$6:$C$105,$C47,$J$6:$J$105,$J47)&gt;1,"Ubicación repetida","Separada"))</f>
        <v/>
      </c>
      <c r="T47" s="23">
        <f>IF($A47="","",IF(COUNTIF($A$6:$A$105,$A47)&gt;1,"ID de copia duplicado",IF(AND($I47&lt;&gt;"",COUNTIF($I$6:$I$105,$I47)&gt;1),"Destino duplicado",IF(AND($D47&lt;&gt;"",$M47&lt;&gt;"",$M47&lt;$D47),"Fecha realizada anterior al rodaje",IF(AND($N47="SHA-256",$O47&lt;&gt;"",LEN(TRIM($O47))&lt;&gt;64),"Longitud de checksum esperado incorrecta",IF(AND($N47="SHA-256",$P47&lt;&gt;"",LEN(TRIM($P47))&lt;&gt;64),"Longitud de checksum obtenido incorrecta",IF(AND($N47="MD5",$O47&lt;&gt;"",LEN(TRIM($O47))&lt;&gt;32),"Longitud de checksum esperado incorrecta",IF(AND($N47="MD5",$P47&lt;&gt;"",LEN(TRIM($P47))&lt;&gt;32),"Longitud de checksum obtenido incorrecta",IF(AND($N47="xxHash64",$O47&lt;&gt;"",LEN(TRIM($O47))&lt;&gt;16),"Longitud de checksum esperado incorrecta",IF(AND($N47="xxHash64",$P47&lt;&gt;"",LEN(TRIM($P47))&lt;&gt;16),"Longitud de checksum obtenido incorrecta",IF(AND($L47&lt;&gt;"",$L47&lt;=TODAY(),COUNTIFS($C$6:$C$105,$C47,$R$6:$R$105,"Verificada")&lt;'Configuración'!$B$4),"Redundancia verificada insuficiente",""))))))))))</f>
        <v/>
      </c>
      <c r="U47" s="22" t="n"/>
    </row>
    <row r="48">
      <c r="A48" s="18" t="n"/>
      <c r="B48" s="19" t="n"/>
      <c r="C48" s="18" t="n"/>
      <c r="D48" s="20" t="n"/>
      <c r="E48" s="18" t="n"/>
      <c r="F48" s="19" t="n"/>
      <c r="G48" s="19" t="n"/>
      <c r="H48" s="19" t="n"/>
      <c r="I48" s="18" t="n"/>
      <c r="J48" s="19" t="n"/>
      <c r="K48" s="19" t="n"/>
      <c r="L48" s="20" t="n"/>
      <c r="M48" s="20" t="n"/>
      <c r="N48" s="19" t="n"/>
      <c r="O48" s="18" t="n"/>
      <c r="P48" s="18" t="n"/>
      <c r="Q48" s="21">
        <f>IF($A48="","",IF(OR($O48="",$P48=""),"Pendiente",IF(EXACT(LOWER(TRIM($O48)),LOWER(TRIM($P48))),"Coincide","Diferente")))</f>
        <v/>
      </c>
      <c r="R48" s="21">
        <f>IF($A48="","",IF($M48="",IF($L48="","Sin fecha prevista",IF(TODAY()&gt;$L48,"Atrasada","Planificada")),IF($Q48="Coincide","Verificada",IF($Q48="Diferente","Incidencia","Pendiente de checksum"))))</f>
        <v/>
      </c>
      <c r="S48" s="21">
        <f>IF(OR($A48="",$C48="",$J48=""),"",IF(COUNTIFS($C$6:$C$105,$C48,$J$6:$J$105,$J48)&gt;1,"Ubicación repetida","Separada"))</f>
        <v/>
      </c>
      <c r="T48" s="21">
        <f>IF($A48="","",IF(COUNTIF($A$6:$A$105,$A48)&gt;1,"ID de copia duplicado",IF(AND($I48&lt;&gt;"",COUNTIF($I$6:$I$105,$I48)&gt;1),"Destino duplicado",IF(AND($D48&lt;&gt;"",$M48&lt;&gt;"",$M48&lt;$D48),"Fecha realizada anterior al rodaje",IF(AND($N48="SHA-256",$O48&lt;&gt;"",LEN(TRIM($O48))&lt;&gt;64),"Longitud de checksum esperado incorrecta",IF(AND($N48="SHA-256",$P48&lt;&gt;"",LEN(TRIM($P48))&lt;&gt;64),"Longitud de checksum obtenido incorrecta",IF(AND($N48="MD5",$O48&lt;&gt;"",LEN(TRIM($O48))&lt;&gt;32),"Longitud de checksum esperado incorrecta",IF(AND($N48="MD5",$P48&lt;&gt;"",LEN(TRIM($P48))&lt;&gt;32),"Longitud de checksum obtenido incorrecta",IF(AND($N48="xxHash64",$O48&lt;&gt;"",LEN(TRIM($O48))&lt;&gt;16),"Longitud de checksum esperado incorrecta",IF(AND($N48="xxHash64",$P48&lt;&gt;"",LEN(TRIM($P48))&lt;&gt;16),"Longitud de checksum obtenido incorrecta",IF(AND($L48&lt;&gt;"",$L48&lt;=TODAY(),COUNTIFS($C$6:$C$105,$C48,$R$6:$R$105,"Verificada")&lt;'Configuración'!$B$4),"Redundancia verificada insuficiente",""))))))))))</f>
        <v/>
      </c>
      <c r="U48" s="22" t="n"/>
    </row>
    <row r="49">
      <c r="A49" s="18" t="n"/>
      <c r="B49" s="19" t="n"/>
      <c r="C49" s="18" t="n"/>
      <c r="D49" s="20" t="n"/>
      <c r="E49" s="18" t="n"/>
      <c r="F49" s="19" t="n"/>
      <c r="G49" s="19" t="n"/>
      <c r="H49" s="19" t="n"/>
      <c r="I49" s="18" t="n"/>
      <c r="J49" s="19" t="n"/>
      <c r="K49" s="19" t="n"/>
      <c r="L49" s="20" t="n"/>
      <c r="M49" s="20" t="n"/>
      <c r="N49" s="19" t="n"/>
      <c r="O49" s="18" t="n"/>
      <c r="P49" s="18" t="n"/>
      <c r="Q49" s="23">
        <f>IF($A49="","",IF(OR($O49="",$P49=""),"Pendiente",IF(EXACT(LOWER(TRIM($O49)),LOWER(TRIM($P49))),"Coincide","Diferente")))</f>
        <v/>
      </c>
      <c r="R49" s="23">
        <f>IF($A49="","",IF($M49="",IF($L49="","Sin fecha prevista",IF(TODAY()&gt;$L49,"Atrasada","Planificada")),IF($Q49="Coincide","Verificada",IF($Q49="Diferente","Incidencia","Pendiente de checksum"))))</f>
        <v/>
      </c>
      <c r="S49" s="23">
        <f>IF(OR($A49="",$C49="",$J49=""),"",IF(COUNTIFS($C$6:$C$105,$C49,$J$6:$J$105,$J49)&gt;1,"Ubicación repetida","Separada"))</f>
        <v/>
      </c>
      <c r="T49" s="23">
        <f>IF($A49="","",IF(COUNTIF($A$6:$A$105,$A49)&gt;1,"ID de copia duplicado",IF(AND($I49&lt;&gt;"",COUNTIF($I$6:$I$105,$I49)&gt;1),"Destino duplicado",IF(AND($D49&lt;&gt;"",$M49&lt;&gt;"",$M49&lt;$D49),"Fecha realizada anterior al rodaje",IF(AND($N49="SHA-256",$O49&lt;&gt;"",LEN(TRIM($O49))&lt;&gt;64),"Longitud de checksum esperado incorrecta",IF(AND($N49="SHA-256",$P49&lt;&gt;"",LEN(TRIM($P49))&lt;&gt;64),"Longitud de checksum obtenido incorrecta",IF(AND($N49="MD5",$O49&lt;&gt;"",LEN(TRIM($O49))&lt;&gt;32),"Longitud de checksum esperado incorrecta",IF(AND($N49="MD5",$P49&lt;&gt;"",LEN(TRIM($P49))&lt;&gt;32),"Longitud de checksum obtenido incorrecta",IF(AND($N49="xxHash64",$O49&lt;&gt;"",LEN(TRIM($O49))&lt;&gt;16),"Longitud de checksum esperado incorrecta",IF(AND($N49="xxHash64",$P49&lt;&gt;"",LEN(TRIM($P49))&lt;&gt;16),"Longitud de checksum obtenido incorrecta",IF(AND($L49&lt;&gt;"",$L49&lt;=TODAY(),COUNTIFS($C$6:$C$105,$C49,$R$6:$R$105,"Verificada")&lt;'Configuración'!$B$4),"Redundancia verificada insuficiente",""))))))))))</f>
        <v/>
      </c>
      <c r="U49" s="22" t="n"/>
    </row>
    <row r="50">
      <c r="A50" s="18" t="n"/>
      <c r="B50" s="19" t="n"/>
      <c r="C50" s="18" t="n"/>
      <c r="D50" s="20" t="n"/>
      <c r="E50" s="18" t="n"/>
      <c r="F50" s="19" t="n"/>
      <c r="G50" s="19" t="n"/>
      <c r="H50" s="19" t="n"/>
      <c r="I50" s="18" t="n"/>
      <c r="J50" s="19" t="n"/>
      <c r="K50" s="19" t="n"/>
      <c r="L50" s="20" t="n"/>
      <c r="M50" s="20" t="n"/>
      <c r="N50" s="19" t="n"/>
      <c r="O50" s="18" t="n"/>
      <c r="P50" s="18" t="n"/>
      <c r="Q50" s="21">
        <f>IF($A50="","",IF(OR($O50="",$P50=""),"Pendiente",IF(EXACT(LOWER(TRIM($O50)),LOWER(TRIM($P50))),"Coincide","Diferente")))</f>
        <v/>
      </c>
      <c r="R50" s="21">
        <f>IF($A50="","",IF($M50="",IF($L50="","Sin fecha prevista",IF(TODAY()&gt;$L50,"Atrasada","Planificada")),IF($Q50="Coincide","Verificada",IF($Q50="Diferente","Incidencia","Pendiente de checksum"))))</f>
        <v/>
      </c>
      <c r="S50" s="21">
        <f>IF(OR($A50="",$C50="",$J50=""),"",IF(COUNTIFS($C$6:$C$105,$C50,$J$6:$J$105,$J50)&gt;1,"Ubicación repetida","Separada"))</f>
        <v/>
      </c>
      <c r="T50" s="21">
        <f>IF($A50="","",IF(COUNTIF($A$6:$A$105,$A50)&gt;1,"ID de copia duplicado",IF(AND($I50&lt;&gt;"",COUNTIF($I$6:$I$105,$I50)&gt;1),"Destino duplicado",IF(AND($D50&lt;&gt;"",$M50&lt;&gt;"",$M50&lt;$D50),"Fecha realizada anterior al rodaje",IF(AND($N50="SHA-256",$O50&lt;&gt;"",LEN(TRIM($O50))&lt;&gt;64),"Longitud de checksum esperado incorrecta",IF(AND($N50="SHA-256",$P50&lt;&gt;"",LEN(TRIM($P50))&lt;&gt;64),"Longitud de checksum obtenido incorrecta",IF(AND($N50="MD5",$O50&lt;&gt;"",LEN(TRIM($O50))&lt;&gt;32),"Longitud de checksum esperado incorrecta",IF(AND($N50="MD5",$P50&lt;&gt;"",LEN(TRIM($P50))&lt;&gt;32),"Longitud de checksum obtenido incorrecta",IF(AND($N50="xxHash64",$O50&lt;&gt;"",LEN(TRIM($O50))&lt;&gt;16),"Longitud de checksum esperado incorrecta",IF(AND($N50="xxHash64",$P50&lt;&gt;"",LEN(TRIM($P50))&lt;&gt;16),"Longitud de checksum obtenido incorrecta",IF(AND($L50&lt;&gt;"",$L50&lt;=TODAY(),COUNTIFS($C$6:$C$105,$C50,$R$6:$R$105,"Verificada")&lt;'Configuración'!$B$4),"Redundancia verificada insuficiente",""))))))))))</f>
        <v/>
      </c>
      <c r="U50" s="22" t="n"/>
    </row>
    <row r="51">
      <c r="A51" s="18" t="n"/>
      <c r="B51" s="19" t="n"/>
      <c r="C51" s="18" t="n"/>
      <c r="D51" s="20" t="n"/>
      <c r="E51" s="18" t="n"/>
      <c r="F51" s="19" t="n"/>
      <c r="G51" s="19" t="n"/>
      <c r="H51" s="19" t="n"/>
      <c r="I51" s="18" t="n"/>
      <c r="J51" s="19" t="n"/>
      <c r="K51" s="19" t="n"/>
      <c r="L51" s="20" t="n"/>
      <c r="M51" s="20" t="n"/>
      <c r="N51" s="19" t="n"/>
      <c r="O51" s="18" t="n"/>
      <c r="P51" s="18" t="n"/>
      <c r="Q51" s="23">
        <f>IF($A51="","",IF(OR($O51="",$P51=""),"Pendiente",IF(EXACT(LOWER(TRIM($O51)),LOWER(TRIM($P51))),"Coincide","Diferente")))</f>
        <v/>
      </c>
      <c r="R51" s="23">
        <f>IF($A51="","",IF($M51="",IF($L51="","Sin fecha prevista",IF(TODAY()&gt;$L51,"Atrasada","Planificada")),IF($Q51="Coincide","Verificada",IF($Q51="Diferente","Incidencia","Pendiente de checksum"))))</f>
        <v/>
      </c>
      <c r="S51" s="23">
        <f>IF(OR($A51="",$C51="",$J51=""),"",IF(COUNTIFS($C$6:$C$105,$C51,$J$6:$J$105,$J51)&gt;1,"Ubicación repetida","Separada"))</f>
        <v/>
      </c>
      <c r="T51" s="23">
        <f>IF($A51="","",IF(COUNTIF($A$6:$A$105,$A51)&gt;1,"ID de copia duplicado",IF(AND($I51&lt;&gt;"",COUNTIF($I$6:$I$105,$I51)&gt;1),"Destino duplicado",IF(AND($D51&lt;&gt;"",$M51&lt;&gt;"",$M51&lt;$D51),"Fecha realizada anterior al rodaje",IF(AND($N51="SHA-256",$O51&lt;&gt;"",LEN(TRIM($O51))&lt;&gt;64),"Longitud de checksum esperado incorrecta",IF(AND($N51="SHA-256",$P51&lt;&gt;"",LEN(TRIM($P51))&lt;&gt;64),"Longitud de checksum obtenido incorrecta",IF(AND($N51="MD5",$O51&lt;&gt;"",LEN(TRIM($O51))&lt;&gt;32),"Longitud de checksum esperado incorrecta",IF(AND($N51="MD5",$P51&lt;&gt;"",LEN(TRIM($P51))&lt;&gt;32),"Longitud de checksum obtenido incorrecta",IF(AND($N51="xxHash64",$O51&lt;&gt;"",LEN(TRIM($O51))&lt;&gt;16),"Longitud de checksum esperado incorrecta",IF(AND($N51="xxHash64",$P51&lt;&gt;"",LEN(TRIM($P51))&lt;&gt;16),"Longitud de checksum obtenido incorrecta",IF(AND($L51&lt;&gt;"",$L51&lt;=TODAY(),COUNTIFS($C$6:$C$105,$C51,$R$6:$R$105,"Verificada")&lt;'Configuración'!$B$4),"Redundancia verificada insuficiente",""))))))))))</f>
        <v/>
      </c>
      <c r="U51" s="22" t="n"/>
    </row>
    <row r="52">
      <c r="A52" s="18" t="n"/>
      <c r="B52" s="19" t="n"/>
      <c r="C52" s="18" t="n"/>
      <c r="D52" s="20" t="n"/>
      <c r="E52" s="18" t="n"/>
      <c r="F52" s="19" t="n"/>
      <c r="G52" s="19" t="n"/>
      <c r="H52" s="19" t="n"/>
      <c r="I52" s="18" t="n"/>
      <c r="J52" s="19" t="n"/>
      <c r="K52" s="19" t="n"/>
      <c r="L52" s="20" t="n"/>
      <c r="M52" s="20" t="n"/>
      <c r="N52" s="19" t="n"/>
      <c r="O52" s="18" t="n"/>
      <c r="P52" s="18" t="n"/>
      <c r="Q52" s="21">
        <f>IF($A52="","",IF(OR($O52="",$P52=""),"Pendiente",IF(EXACT(LOWER(TRIM($O52)),LOWER(TRIM($P52))),"Coincide","Diferente")))</f>
        <v/>
      </c>
      <c r="R52" s="21">
        <f>IF($A52="","",IF($M52="",IF($L52="","Sin fecha prevista",IF(TODAY()&gt;$L52,"Atrasada","Planificada")),IF($Q52="Coincide","Verificada",IF($Q52="Diferente","Incidencia","Pendiente de checksum"))))</f>
        <v/>
      </c>
      <c r="S52" s="21">
        <f>IF(OR($A52="",$C52="",$J52=""),"",IF(COUNTIFS($C$6:$C$105,$C52,$J$6:$J$105,$J52)&gt;1,"Ubicación repetida","Separada"))</f>
        <v/>
      </c>
      <c r="T52" s="21">
        <f>IF($A52="","",IF(COUNTIF($A$6:$A$105,$A52)&gt;1,"ID de copia duplicado",IF(AND($I52&lt;&gt;"",COUNTIF($I$6:$I$105,$I52)&gt;1),"Destino duplicado",IF(AND($D52&lt;&gt;"",$M52&lt;&gt;"",$M52&lt;$D52),"Fecha realizada anterior al rodaje",IF(AND($N52="SHA-256",$O52&lt;&gt;"",LEN(TRIM($O52))&lt;&gt;64),"Longitud de checksum esperado incorrecta",IF(AND($N52="SHA-256",$P52&lt;&gt;"",LEN(TRIM($P52))&lt;&gt;64),"Longitud de checksum obtenido incorrecta",IF(AND($N52="MD5",$O52&lt;&gt;"",LEN(TRIM($O52))&lt;&gt;32),"Longitud de checksum esperado incorrecta",IF(AND($N52="MD5",$P52&lt;&gt;"",LEN(TRIM($P52))&lt;&gt;32),"Longitud de checksum obtenido incorrecta",IF(AND($N52="xxHash64",$O52&lt;&gt;"",LEN(TRIM($O52))&lt;&gt;16),"Longitud de checksum esperado incorrecta",IF(AND($N52="xxHash64",$P52&lt;&gt;"",LEN(TRIM($P52))&lt;&gt;16),"Longitud de checksum obtenido incorrecta",IF(AND($L52&lt;&gt;"",$L52&lt;=TODAY(),COUNTIFS($C$6:$C$105,$C52,$R$6:$R$105,"Verificada")&lt;'Configuración'!$B$4),"Redundancia verificada insuficiente",""))))))))))</f>
        <v/>
      </c>
      <c r="U52" s="22" t="n"/>
    </row>
    <row r="53">
      <c r="A53" s="18" t="n"/>
      <c r="B53" s="19" t="n"/>
      <c r="C53" s="18" t="n"/>
      <c r="D53" s="20" t="n"/>
      <c r="E53" s="18" t="n"/>
      <c r="F53" s="19" t="n"/>
      <c r="G53" s="19" t="n"/>
      <c r="H53" s="19" t="n"/>
      <c r="I53" s="18" t="n"/>
      <c r="J53" s="19" t="n"/>
      <c r="K53" s="19" t="n"/>
      <c r="L53" s="20" t="n"/>
      <c r="M53" s="20" t="n"/>
      <c r="N53" s="19" t="n"/>
      <c r="O53" s="18" t="n"/>
      <c r="P53" s="18" t="n"/>
      <c r="Q53" s="23">
        <f>IF($A53="","",IF(OR($O53="",$P53=""),"Pendiente",IF(EXACT(LOWER(TRIM($O53)),LOWER(TRIM($P53))),"Coincide","Diferente")))</f>
        <v/>
      </c>
      <c r="R53" s="23">
        <f>IF($A53="","",IF($M53="",IF($L53="","Sin fecha prevista",IF(TODAY()&gt;$L53,"Atrasada","Planificada")),IF($Q53="Coincide","Verificada",IF($Q53="Diferente","Incidencia","Pendiente de checksum"))))</f>
        <v/>
      </c>
      <c r="S53" s="23">
        <f>IF(OR($A53="",$C53="",$J53=""),"",IF(COUNTIFS($C$6:$C$105,$C53,$J$6:$J$105,$J53)&gt;1,"Ubicación repetida","Separada"))</f>
        <v/>
      </c>
      <c r="T53" s="23">
        <f>IF($A53="","",IF(COUNTIF($A$6:$A$105,$A53)&gt;1,"ID de copia duplicado",IF(AND($I53&lt;&gt;"",COUNTIF($I$6:$I$105,$I53)&gt;1),"Destino duplicado",IF(AND($D53&lt;&gt;"",$M53&lt;&gt;"",$M53&lt;$D53),"Fecha realizada anterior al rodaje",IF(AND($N53="SHA-256",$O53&lt;&gt;"",LEN(TRIM($O53))&lt;&gt;64),"Longitud de checksum esperado incorrecta",IF(AND($N53="SHA-256",$P53&lt;&gt;"",LEN(TRIM($P53))&lt;&gt;64),"Longitud de checksum obtenido incorrecta",IF(AND($N53="MD5",$O53&lt;&gt;"",LEN(TRIM($O53))&lt;&gt;32),"Longitud de checksum esperado incorrecta",IF(AND($N53="MD5",$P53&lt;&gt;"",LEN(TRIM($P53))&lt;&gt;32),"Longitud de checksum obtenido incorrecta",IF(AND($N53="xxHash64",$O53&lt;&gt;"",LEN(TRIM($O53))&lt;&gt;16),"Longitud de checksum esperado incorrecta",IF(AND($N53="xxHash64",$P53&lt;&gt;"",LEN(TRIM($P53))&lt;&gt;16),"Longitud de checksum obtenido incorrecta",IF(AND($L53&lt;&gt;"",$L53&lt;=TODAY(),COUNTIFS($C$6:$C$105,$C53,$R$6:$R$105,"Verificada")&lt;'Configuración'!$B$4),"Redundancia verificada insuficiente",""))))))))))</f>
        <v/>
      </c>
      <c r="U53" s="22" t="n"/>
    </row>
    <row r="54">
      <c r="A54" s="18" t="n"/>
      <c r="B54" s="19" t="n"/>
      <c r="C54" s="18" t="n"/>
      <c r="D54" s="20" t="n"/>
      <c r="E54" s="18" t="n"/>
      <c r="F54" s="19" t="n"/>
      <c r="G54" s="19" t="n"/>
      <c r="H54" s="19" t="n"/>
      <c r="I54" s="18" t="n"/>
      <c r="J54" s="19" t="n"/>
      <c r="K54" s="19" t="n"/>
      <c r="L54" s="20" t="n"/>
      <c r="M54" s="20" t="n"/>
      <c r="N54" s="19" t="n"/>
      <c r="O54" s="18" t="n"/>
      <c r="P54" s="18" t="n"/>
      <c r="Q54" s="21">
        <f>IF($A54="","",IF(OR($O54="",$P54=""),"Pendiente",IF(EXACT(LOWER(TRIM($O54)),LOWER(TRIM($P54))),"Coincide","Diferente")))</f>
        <v/>
      </c>
      <c r="R54" s="21">
        <f>IF($A54="","",IF($M54="",IF($L54="","Sin fecha prevista",IF(TODAY()&gt;$L54,"Atrasada","Planificada")),IF($Q54="Coincide","Verificada",IF($Q54="Diferente","Incidencia","Pendiente de checksum"))))</f>
        <v/>
      </c>
      <c r="S54" s="21">
        <f>IF(OR($A54="",$C54="",$J54=""),"",IF(COUNTIFS($C$6:$C$105,$C54,$J$6:$J$105,$J54)&gt;1,"Ubicación repetida","Separada"))</f>
        <v/>
      </c>
      <c r="T54" s="21">
        <f>IF($A54="","",IF(COUNTIF($A$6:$A$105,$A54)&gt;1,"ID de copia duplicado",IF(AND($I54&lt;&gt;"",COUNTIF($I$6:$I$105,$I54)&gt;1),"Destino duplicado",IF(AND($D54&lt;&gt;"",$M54&lt;&gt;"",$M54&lt;$D54),"Fecha realizada anterior al rodaje",IF(AND($N54="SHA-256",$O54&lt;&gt;"",LEN(TRIM($O54))&lt;&gt;64),"Longitud de checksum esperado incorrecta",IF(AND($N54="SHA-256",$P54&lt;&gt;"",LEN(TRIM($P54))&lt;&gt;64),"Longitud de checksum obtenido incorrecta",IF(AND($N54="MD5",$O54&lt;&gt;"",LEN(TRIM($O54))&lt;&gt;32),"Longitud de checksum esperado incorrecta",IF(AND($N54="MD5",$P54&lt;&gt;"",LEN(TRIM($P54))&lt;&gt;32),"Longitud de checksum obtenido incorrecta",IF(AND($N54="xxHash64",$O54&lt;&gt;"",LEN(TRIM($O54))&lt;&gt;16),"Longitud de checksum esperado incorrecta",IF(AND($N54="xxHash64",$P54&lt;&gt;"",LEN(TRIM($P54))&lt;&gt;16),"Longitud de checksum obtenido incorrecta",IF(AND($L54&lt;&gt;"",$L54&lt;=TODAY(),COUNTIFS($C$6:$C$105,$C54,$R$6:$R$105,"Verificada")&lt;'Configuración'!$B$4),"Redundancia verificada insuficiente",""))))))))))</f>
        <v/>
      </c>
      <c r="U54" s="22" t="n"/>
    </row>
    <row r="55">
      <c r="A55" s="18" t="n"/>
      <c r="B55" s="19" t="n"/>
      <c r="C55" s="18" t="n"/>
      <c r="D55" s="20" t="n"/>
      <c r="E55" s="18" t="n"/>
      <c r="F55" s="19" t="n"/>
      <c r="G55" s="19" t="n"/>
      <c r="H55" s="19" t="n"/>
      <c r="I55" s="18" t="n"/>
      <c r="J55" s="19" t="n"/>
      <c r="K55" s="19" t="n"/>
      <c r="L55" s="20" t="n"/>
      <c r="M55" s="20" t="n"/>
      <c r="N55" s="19" t="n"/>
      <c r="O55" s="18" t="n"/>
      <c r="P55" s="18" t="n"/>
      <c r="Q55" s="23">
        <f>IF($A55="","",IF(OR($O55="",$P55=""),"Pendiente",IF(EXACT(LOWER(TRIM($O55)),LOWER(TRIM($P55))),"Coincide","Diferente")))</f>
        <v/>
      </c>
      <c r="R55" s="23">
        <f>IF($A55="","",IF($M55="",IF($L55="","Sin fecha prevista",IF(TODAY()&gt;$L55,"Atrasada","Planificada")),IF($Q55="Coincide","Verificada",IF($Q55="Diferente","Incidencia","Pendiente de checksum"))))</f>
        <v/>
      </c>
      <c r="S55" s="23">
        <f>IF(OR($A55="",$C55="",$J55=""),"",IF(COUNTIFS($C$6:$C$105,$C55,$J$6:$J$105,$J55)&gt;1,"Ubicación repetida","Separada"))</f>
        <v/>
      </c>
      <c r="T55" s="23">
        <f>IF($A55="","",IF(COUNTIF($A$6:$A$105,$A55)&gt;1,"ID de copia duplicado",IF(AND($I55&lt;&gt;"",COUNTIF($I$6:$I$105,$I55)&gt;1),"Destino duplicado",IF(AND($D55&lt;&gt;"",$M55&lt;&gt;"",$M55&lt;$D55),"Fecha realizada anterior al rodaje",IF(AND($N55="SHA-256",$O55&lt;&gt;"",LEN(TRIM($O55))&lt;&gt;64),"Longitud de checksum esperado incorrecta",IF(AND($N55="SHA-256",$P55&lt;&gt;"",LEN(TRIM($P55))&lt;&gt;64),"Longitud de checksum obtenido incorrecta",IF(AND($N55="MD5",$O55&lt;&gt;"",LEN(TRIM($O55))&lt;&gt;32),"Longitud de checksum esperado incorrecta",IF(AND($N55="MD5",$P55&lt;&gt;"",LEN(TRIM($P55))&lt;&gt;32),"Longitud de checksum obtenido incorrecta",IF(AND($N55="xxHash64",$O55&lt;&gt;"",LEN(TRIM($O55))&lt;&gt;16),"Longitud de checksum esperado incorrecta",IF(AND($N55="xxHash64",$P55&lt;&gt;"",LEN(TRIM($P55))&lt;&gt;16),"Longitud de checksum obtenido incorrecta",IF(AND($L55&lt;&gt;"",$L55&lt;=TODAY(),COUNTIFS($C$6:$C$105,$C55,$R$6:$R$105,"Verificada")&lt;'Configuración'!$B$4),"Redundancia verificada insuficiente",""))))))))))</f>
        <v/>
      </c>
      <c r="U55" s="22" t="n"/>
    </row>
    <row r="56">
      <c r="A56" s="18" t="n"/>
      <c r="B56" s="19" t="n"/>
      <c r="C56" s="18" t="n"/>
      <c r="D56" s="20" t="n"/>
      <c r="E56" s="18" t="n"/>
      <c r="F56" s="19" t="n"/>
      <c r="G56" s="19" t="n"/>
      <c r="H56" s="19" t="n"/>
      <c r="I56" s="18" t="n"/>
      <c r="J56" s="19" t="n"/>
      <c r="K56" s="19" t="n"/>
      <c r="L56" s="20" t="n"/>
      <c r="M56" s="20" t="n"/>
      <c r="N56" s="19" t="n"/>
      <c r="O56" s="18" t="n"/>
      <c r="P56" s="18" t="n"/>
      <c r="Q56" s="21">
        <f>IF($A56="","",IF(OR($O56="",$P56=""),"Pendiente",IF(EXACT(LOWER(TRIM($O56)),LOWER(TRIM($P56))),"Coincide","Diferente")))</f>
        <v/>
      </c>
      <c r="R56" s="21">
        <f>IF($A56="","",IF($M56="",IF($L56="","Sin fecha prevista",IF(TODAY()&gt;$L56,"Atrasada","Planificada")),IF($Q56="Coincide","Verificada",IF($Q56="Diferente","Incidencia","Pendiente de checksum"))))</f>
        <v/>
      </c>
      <c r="S56" s="21">
        <f>IF(OR($A56="",$C56="",$J56=""),"",IF(COUNTIFS($C$6:$C$105,$C56,$J$6:$J$105,$J56)&gt;1,"Ubicación repetida","Separada"))</f>
        <v/>
      </c>
      <c r="T56" s="21">
        <f>IF($A56="","",IF(COUNTIF($A$6:$A$105,$A56)&gt;1,"ID de copia duplicado",IF(AND($I56&lt;&gt;"",COUNTIF($I$6:$I$105,$I56)&gt;1),"Destino duplicado",IF(AND($D56&lt;&gt;"",$M56&lt;&gt;"",$M56&lt;$D56),"Fecha realizada anterior al rodaje",IF(AND($N56="SHA-256",$O56&lt;&gt;"",LEN(TRIM($O56))&lt;&gt;64),"Longitud de checksum esperado incorrecta",IF(AND($N56="SHA-256",$P56&lt;&gt;"",LEN(TRIM($P56))&lt;&gt;64),"Longitud de checksum obtenido incorrecta",IF(AND($N56="MD5",$O56&lt;&gt;"",LEN(TRIM($O56))&lt;&gt;32),"Longitud de checksum esperado incorrecta",IF(AND($N56="MD5",$P56&lt;&gt;"",LEN(TRIM($P56))&lt;&gt;32),"Longitud de checksum obtenido incorrecta",IF(AND($N56="xxHash64",$O56&lt;&gt;"",LEN(TRIM($O56))&lt;&gt;16),"Longitud de checksum esperado incorrecta",IF(AND($N56="xxHash64",$P56&lt;&gt;"",LEN(TRIM($P56))&lt;&gt;16),"Longitud de checksum obtenido incorrecta",IF(AND($L56&lt;&gt;"",$L56&lt;=TODAY(),COUNTIFS($C$6:$C$105,$C56,$R$6:$R$105,"Verificada")&lt;'Configuración'!$B$4),"Redundancia verificada insuficiente",""))))))))))</f>
        <v/>
      </c>
      <c r="U56" s="22" t="n"/>
    </row>
    <row r="57">
      <c r="A57" s="18" t="n"/>
      <c r="B57" s="19" t="n"/>
      <c r="C57" s="18" t="n"/>
      <c r="D57" s="20" t="n"/>
      <c r="E57" s="18" t="n"/>
      <c r="F57" s="19" t="n"/>
      <c r="G57" s="19" t="n"/>
      <c r="H57" s="19" t="n"/>
      <c r="I57" s="18" t="n"/>
      <c r="J57" s="19" t="n"/>
      <c r="K57" s="19" t="n"/>
      <c r="L57" s="20" t="n"/>
      <c r="M57" s="20" t="n"/>
      <c r="N57" s="19" t="n"/>
      <c r="O57" s="18" t="n"/>
      <c r="P57" s="18" t="n"/>
      <c r="Q57" s="23">
        <f>IF($A57="","",IF(OR($O57="",$P57=""),"Pendiente",IF(EXACT(LOWER(TRIM($O57)),LOWER(TRIM($P57))),"Coincide","Diferente")))</f>
        <v/>
      </c>
      <c r="R57" s="23">
        <f>IF($A57="","",IF($M57="",IF($L57="","Sin fecha prevista",IF(TODAY()&gt;$L57,"Atrasada","Planificada")),IF($Q57="Coincide","Verificada",IF($Q57="Diferente","Incidencia","Pendiente de checksum"))))</f>
        <v/>
      </c>
      <c r="S57" s="23">
        <f>IF(OR($A57="",$C57="",$J57=""),"",IF(COUNTIFS($C$6:$C$105,$C57,$J$6:$J$105,$J57)&gt;1,"Ubicación repetida","Separada"))</f>
        <v/>
      </c>
      <c r="T57" s="23">
        <f>IF($A57="","",IF(COUNTIF($A$6:$A$105,$A57)&gt;1,"ID de copia duplicado",IF(AND($I57&lt;&gt;"",COUNTIF($I$6:$I$105,$I57)&gt;1),"Destino duplicado",IF(AND($D57&lt;&gt;"",$M57&lt;&gt;"",$M57&lt;$D57),"Fecha realizada anterior al rodaje",IF(AND($N57="SHA-256",$O57&lt;&gt;"",LEN(TRIM($O57))&lt;&gt;64),"Longitud de checksum esperado incorrecta",IF(AND($N57="SHA-256",$P57&lt;&gt;"",LEN(TRIM($P57))&lt;&gt;64),"Longitud de checksum obtenido incorrecta",IF(AND($N57="MD5",$O57&lt;&gt;"",LEN(TRIM($O57))&lt;&gt;32),"Longitud de checksum esperado incorrecta",IF(AND($N57="MD5",$P57&lt;&gt;"",LEN(TRIM($P57))&lt;&gt;32),"Longitud de checksum obtenido incorrecta",IF(AND($N57="xxHash64",$O57&lt;&gt;"",LEN(TRIM($O57))&lt;&gt;16),"Longitud de checksum esperado incorrecta",IF(AND($N57="xxHash64",$P57&lt;&gt;"",LEN(TRIM($P57))&lt;&gt;16),"Longitud de checksum obtenido incorrecta",IF(AND($L57&lt;&gt;"",$L57&lt;=TODAY(),COUNTIFS($C$6:$C$105,$C57,$R$6:$R$105,"Verificada")&lt;'Configuración'!$B$4),"Redundancia verificada insuficiente",""))))))))))</f>
        <v/>
      </c>
      <c r="U57" s="22" t="n"/>
    </row>
    <row r="58">
      <c r="A58" s="18" t="n"/>
      <c r="B58" s="19" t="n"/>
      <c r="C58" s="18" t="n"/>
      <c r="D58" s="20" t="n"/>
      <c r="E58" s="18" t="n"/>
      <c r="F58" s="19" t="n"/>
      <c r="G58" s="19" t="n"/>
      <c r="H58" s="19" t="n"/>
      <c r="I58" s="18" t="n"/>
      <c r="J58" s="19" t="n"/>
      <c r="K58" s="19" t="n"/>
      <c r="L58" s="20" t="n"/>
      <c r="M58" s="20" t="n"/>
      <c r="N58" s="19" t="n"/>
      <c r="O58" s="18" t="n"/>
      <c r="P58" s="18" t="n"/>
      <c r="Q58" s="21">
        <f>IF($A58="","",IF(OR($O58="",$P58=""),"Pendiente",IF(EXACT(LOWER(TRIM($O58)),LOWER(TRIM($P58))),"Coincide","Diferente")))</f>
        <v/>
      </c>
      <c r="R58" s="21">
        <f>IF($A58="","",IF($M58="",IF($L58="","Sin fecha prevista",IF(TODAY()&gt;$L58,"Atrasada","Planificada")),IF($Q58="Coincide","Verificada",IF($Q58="Diferente","Incidencia","Pendiente de checksum"))))</f>
        <v/>
      </c>
      <c r="S58" s="21">
        <f>IF(OR($A58="",$C58="",$J58=""),"",IF(COUNTIFS($C$6:$C$105,$C58,$J$6:$J$105,$J58)&gt;1,"Ubicación repetida","Separada"))</f>
        <v/>
      </c>
      <c r="T58" s="21">
        <f>IF($A58="","",IF(COUNTIF($A$6:$A$105,$A58)&gt;1,"ID de copia duplicado",IF(AND($I58&lt;&gt;"",COUNTIF($I$6:$I$105,$I58)&gt;1),"Destino duplicado",IF(AND($D58&lt;&gt;"",$M58&lt;&gt;"",$M58&lt;$D58),"Fecha realizada anterior al rodaje",IF(AND($N58="SHA-256",$O58&lt;&gt;"",LEN(TRIM($O58))&lt;&gt;64),"Longitud de checksum esperado incorrecta",IF(AND($N58="SHA-256",$P58&lt;&gt;"",LEN(TRIM($P58))&lt;&gt;64),"Longitud de checksum obtenido incorrecta",IF(AND($N58="MD5",$O58&lt;&gt;"",LEN(TRIM($O58))&lt;&gt;32),"Longitud de checksum esperado incorrecta",IF(AND($N58="MD5",$P58&lt;&gt;"",LEN(TRIM($P58))&lt;&gt;32),"Longitud de checksum obtenido incorrecta",IF(AND($N58="xxHash64",$O58&lt;&gt;"",LEN(TRIM($O58))&lt;&gt;16),"Longitud de checksum esperado incorrecta",IF(AND($N58="xxHash64",$P58&lt;&gt;"",LEN(TRIM($P58))&lt;&gt;16),"Longitud de checksum obtenido incorrecta",IF(AND($L58&lt;&gt;"",$L58&lt;=TODAY(),COUNTIFS($C$6:$C$105,$C58,$R$6:$R$105,"Verificada")&lt;'Configuración'!$B$4),"Redundancia verificada insuficiente",""))))))))))</f>
        <v/>
      </c>
      <c r="U58" s="22" t="n"/>
    </row>
    <row r="59">
      <c r="A59" s="18" t="n"/>
      <c r="B59" s="19" t="n"/>
      <c r="C59" s="18" t="n"/>
      <c r="D59" s="20" t="n"/>
      <c r="E59" s="18" t="n"/>
      <c r="F59" s="19" t="n"/>
      <c r="G59" s="19" t="n"/>
      <c r="H59" s="19" t="n"/>
      <c r="I59" s="18" t="n"/>
      <c r="J59" s="19" t="n"/>
      <c r="K59" s="19" t="n"/>
      <c r="L59" s="20" t="n"/>
      <c r="M59" s="20" t="n"/>
      <c r="N59" s="19" t="n"/>
      <c r="O59" s="18" t="n"/>
      <c r="P59" s="18" t="n"/>
      <c r="Q59" s="23">
        <f>IF($A59="","",IF(OR($O59="",$P59=""),"Pendiente",IF(EXACT(LOWER(TRIM($O59)),LOWER(TRIM($P59))),"Coincide","Diferente")))</f>
        <v/>
      </c>
      <c r="R59" s="23">
        <f>IF($A59="","",IF($M59="",IF($L59="","Sin fecha prevista",IF(TODAY()&gt;$L59,"Atrasada","Planificada")),IF($Q59="Coincide","Verificada",IF($Q59="Diferente","Incidencia","Pendiente de checksum"))))</f>
        <v/>
      </c>
      <c r="S59" s="23">
        <f>IF(OR($A59="",$C59="",$J59=""),"",IF(COUNTIFS($C$6:$C$105,$C59,$J$6:$J$105,$J59)&gt;1,"Ubicación repetida","Separada"))</f>
        <v/>
      </c>
      <c r="T59" s="23">
        <f>IF($A59="","",IF(COUNTIF($A$6:$A$105,$A59)&gt;1,"ID de copia duplicado",IF(AND($I59&lt;&gt;"",COUNTIF($I$6:$I$105,$I59)&gt;1),"Destino duplicado",IF(AND($D59&lt;&gt;"",$M59&lt;&gt;"",$M59&lt;$D59),"Fecha realizada anterior al rodaje",IF(AND($N59="SHA-256",$O59&lt;&gt;"",LEN(TRIM($O59))&lt;&gt;64),"Longitud de checksum esperado incorrecta",IF(AND($N59="SHA-256",$P59&lt;&gt;"",LEN(TRIM($P59))&lt;&gt;64),"Longitud de checksum obtenido incorrecta",IF(AND($N59="MD5",$O59&lt;&gt;"",LEN(TRIM($O59))&lt;&gt;32),"Longitud de checksum esperado incorrecta",IF(AND($N59="MD5",$P59&lt;&gt;"",LEN(TRIM($P59))&lt;&gt;32),"Longitud de checksum obtenido incorrecta",IF(AND($N59="xxHash64",$O59&lt;&gt;"",LEN(TRIM($O59))&lt;&gt;16),"Longitud de checksum esperado incorrecta",IF(AND($N59="xxHash64",$P59&lt;&gt;"",LEN(TRIM($P59))&lt;&gt;16),"Longitud de checksum obtenido incorrecta",IF(AND($L59&lt;&gt;"",$L59&lt;=TODAY(),COUNTIFS($C$6:$C$105,$C59,$R$6:$R$105,"Verificada")&lt;'Configuración'!$B$4),"Redundancia verificada insuficiente",""))))))))))</f>
        <v/>
      </c>
      <c r="U59" s="22" t="n"/>
    </row>
    <row r="60">
      <c r="A60" s="18" t="n"/>
      <c r="B60" s="19" t="n"/>
      <c r="C60" s="18" t="n"/>
      <c r="D60" s="20" t="n"/>
      <c r="E60" s="18" t="n"/>
      <c r="F60" s="19" t="n"/>
      <c r="G60" s="19" t="n"/>
      <c r="H60" s="19" t="n"/>
      <c r="I60" s="18" t="n"/>
      <c r="J60" s="19" t="n"/>
      <c r="K60" s="19" t="n"/>
      <c r="L60" s="20" t="n"/>
      <c r="M60" s="20" t="n"/>
      <c r="N60" s="19" t="n"/>
      <c r="O60" s="18" t="n"/>
      <c r="P60" s="18" t="n"/>
      <c r="Q60" s="21">
        <f>IF($A60="","",IF(OR($O60="",$P60=""),"Pendiente",IF(EXACT(LOWER(TRIM($O60)),LOWER(TRIM($P60))),"Coincide","Diferente")))</f>
        <v/>
      </c>
      <c r="R60" s="21">
        <f>IF($A60="","",IF($M60="",IF($L60="","Sin fecha prevista",IF(TODAY()&gt;$L60,"Atrasada","Planificada")),IF($Q60="Coincide","Verificada",IF($Q60="Diferente","Incidencia","Pendiente de checksum"))))</f>
        <v/>
      </c>
      <c r="S60" s="21">
        <f>IF(OR($A60="",$C60="",$J60=""),"",IF(COUNTIFS($C$6:$C$105,$C60,$J$6:$J$105,$J60)&gt;1,"Ubicación repetida","Separada"))</f>
        <v/>
      </c>
      <c r="T60" s="21">
        <f>IF($A60="","",IF(COUNTIF($A$6:$A$105,$A60)&gt;1,"ID de copia duplicado",IF(AND($I60&lt;&gt;"",COUNTIF($I$6:$I$105,$I60)&gt;1),"Destino duplicado",IF(AND($D60&lt;&gt;"",$M60&lt;&gt;"",$M60&lt;$D60),"Fecha realizada anterior al rodaje",IF(AND($N60="SHA-256",$O60&lt;&gt;"",LEN(TRIM($O60))&lt;&gt;64),"Longitud de checksum esperado incorrecta",IF(AND($N60="SHA-256",$P60&lt;&gt;"",LEN(TRIM($P60))&lt;&gt;64),"Longitud de checksum obtenido incorrecta",IF(AND($N60="MD5",$O60&lt;&gt;"",LEN(TRIM($O60))&lt;&gt;32),"Longitud de checksum esperado incorrecta",IF(AND($N60="MD5",$P60&lt;&gt;"",LEN(TRIM($P60))&lt;&gt;32),"Longitud de checksum obtenido incorrecta",IF(AND($N60="xxHash64",$O60&lt;&gt;"",LEN(TRIM($O60))&lt;&gt;16),"Longitud de checksum esperado incorrecta",IF(AND($N60="xxHash64",$P60&lt;&gt;"",LEN(TRIM($P60))&lt;&gt;16),"Longitud de checksum obtenido incorrecta",IF(AND($L60&lt;&gt;"",$L60&lt;=TODAY(),COUNTIFS($C$6:$C$105,$C60,$R$6:$R$105,"Verificada")&lt;'Configuración'!$B$4),"Redundancia verificada insuficiente",""))))))))))</f>
        <v/>
      </c>
      <c r="U60" s="22" t="n"/>
    </row>
    <row r="61">
      <c r="A61" s="18" t="n"/>
      <c r="B61" s="19" t="n"/>
      <c r="C61" s="18" t="n"/>
      <c r="D61" s="20" t="n"/>
      <c r="E61" s="18" t="n"/>
      <c r="F61" s="19" t="n"/>
      <c r="G61" s="19" t="n"/>
      <c r="H61" s="19" t="n"/>
      <c r="I61" s="18" t="n"/>
      <c r="J61" s="19" t="n"/>
      <c r="K61" s="19" t="n"/>
      <c r="L61" s="20" t="n"/>
      <c r="M61" s="20" t="n"/>
      <c r="N61" s="19" t="n"/>
      <c r="O61" s="18" t="n"/>
      <c r="P61" s="18" t="n"/>
      <c r="Q61" s="23">
        <f>IF($A61="","",IF(OR($O61="",$P61=""),"Pendiente",IF(EXACT(LOWER(TRIM($O61)),LOWER(TRIM($P61))),"Coincide","Diferente")))</f>
        <v/>
      </c>
      <c r="R61" s="23">
        <f>IF($A61="","",IF($M61="",IF($L61="","Sin fecha prevista",IF(TODAY()&gt;$L61,"Atrasada","Planificada")),IF($Q61="Coincide","Verificada",IF($Q61="Diferente","Incidencia","Pendiente de checksum"))))</f>
        <v/>
      </c>
      <c r="S61" s="23">
        <f>IF(OR($A61="",$C61="",$J61=""),"",IF(COUNTIFS($C$6:$C$105,$C61,$J$6:$J$105,$J61)&gt;1,"Ubicación repetida","Separada"))</f>
        <v/>
      </c>
      <c r="T61" s="23">
        <f>IF($A61="","",IF(COUNTIF($A$6:$A$105,$A61)&gt;1,"ID de copia duplicado",IF(AND($I61&lt;&gt;"",COUNTIF($I$6:$I$105,$I61)&gt;1),"Destino duplicado",IF(AND($D61&lt;&gt;"",$M61&lt;&gt;"",$M61&lt;$D61),"Fecha realizada anterior al rodaje",IF(AND($N61="SHA-256",$O61&lt;&gt;"",LEN(TRIM($O61))&lt;&gt;64),"Longitud de checksum esperado incorrecta",IF(AND($N61="SHA-256",$P61&lt;&gt;"",LEN(TRIM($P61))&lt;&gt;64),"Longitud de checksum obtenido incorrecta",IF(AND($N61="MD5",$O61&lt;&gt;"",LEN(TRIM($O61))&lt;&gt;32),"Longitud de checksum esperado incorrecta",IF(AND($N61="MD5",$P61&lt;&gt;"",LEN(TRIM($P61))&lt;&gt;32),"Longitud de checksum obtenido incorrecta",IF(AND($N61="xxHash64",$O61&lt;&gt;"",LEN(TRIM($O61))&lt;&gt;16),"Longitud de checksum esperado incorrecta",IF(AND($N61="xxHash64",$P61&lt;&gt;"",LEN(TRIM($P61))&lt;&gt;16),"Longitud de checksum obtenido incorrecta",IF(AND($L61&lt;&gt;"",$L61&lt;=TODAY(),COUNTIFS($C$6:$C$105,$C61,$R$6:$R$105,"Verificada")&lt;'Configuración'!$B$4),"Redundancia verificada insuficiente",""))))))))))</f>
        <v/>
      </c>
      <c r="U61" s="22" t="n"/>
    </row>
    <row r="62">
      <c r="A62" s="18" t="n"/>
      <c r="B62" s="19" t="n"/>
      <c r="C62" s="18" t="n"/>
      <c r="D62" s="20" t="n"/>
      <c r="E62" s="18" t="n"/>
      <c r="F62" s="19" t="n"/>
      <c r="G62" s="19" t="n"/>
      <c r="H62" s="19" t="n"/>
      <c r="I62" s="18" t="n"/>
      <c r="J62" s="19" t="n"/>
      <c r="K62" s="19" t="n"/>
      <c r="L62" s="20" t="n"/>
      <c r="M62" s="20" t="n"/>
      <c r="N62" s="19" t="n"/>
      <c r="O62" s="18" t="n"/>
      <c r="P62" s="18" t="n"/>
      <c r="Q62" s="21">
        <f>IF($A62="","",IF(OR($O62="",$P62=""),"Pendiente",IF(EXACT(LOWER(TRIM($O62)),LOWER(TRIM($P62))),"Coincide","Diferente")))</f>
        <v/>
      </c>
      <c r="R62" s="21">
        <f>IF($A62="","",IF($M62="",IF($L62="","Sin fecha prevista",IF(TODAY()&gt;$L62,"Atrasada","Planificada")),IF($Q62="Coincide","Verificada",IF($Q62="Diferente","Incidencia","Pendiente de checksum"))))</f>
        <v/>
      </c>
      <c r="S62" s="21">
        <f>IF(OR($A62="",$C62="",$J62=""),"",IF(COUNTIFS($C$6:$C$105,$C62,$J$6:$J$105,$J62)&gt;1,"Ubicación repetida","Separada"))</f>
        <v/>
      </c>
      <c r="T62" s="21">
        <f>IF($A62="","",IF(COUNTIF($A$6:$A$105,$A62)&gt;1,"ID de copia duplicado",IF(AND($I62&lt;&gt;"",COUNTIF($I$6:$I$105,$I62)&gt;1),"Destino duplicado",IF(AND($D62&lt;&gt;"",$M62&lt;&gt;"",$M62&lt;$D62),"Fecha realizada anterior al rodaje",IF(AND($N62="SHA-256",$O62&lt;&gt;"",LEN(TRIM($O62))&lt;&gt;64),"Longitud de checksum esperado incorrecta",IF(AND($N62="SHA-256",$P62&lt;&gt;"",LEN(TRIM($P62))&lt;&gt;64),"Longitud de checksum obtenido incorrecta",IF(AND($N62="MD5",$O62&lt;&gt;"",LEN(TRIM($O62))&lt;&gt;32),"Longitud de checksum esperado incorrecta",IF(AND($N62="MD5",$P62&lt;&gt;"",LEN(TRIM($P62))&lt;&gt;32),"Longitud de checksum obtenido incorrecta",IF(AND($N62="xxHash64",$O62&lt;&gt;"",LEN(TRIM($O62))&lt;&gt;16),"Longitud de checksum esperado incorrecta",IF(AND($N62="xxHash64",$P62&lt;&gt;"",LEN(TRIM($P62))&lt;&gt;16),"Longitud de checksum obtenido incorrecta",IF(AND($L62&lt;&gt;"",$L62&lt;=TODAY(),COUNTIFS($C$6:$C$105,$C62,$R$6:$R$105,"Verificada")&lt;'Configuración'!$B$4),"Redundancia verificada insuficiente",""))))))))))</f>
        <v/>
      </c>
      <c r="U62" s="22" t="n"/>
    </row>
    <row r="63">
      <c r="A63" s="18" t="n"/>
      <c r="B63" s="19" t="n"/>
      <c r="C63" s="18" t="n"/>
      <c r="D63" s="20" t="n"/>
      <c r="E63" s="18" t="n"/>
      <c r="F63" s="19" t="n"/>
      <c r="G63" s="19" t="n"/>
      <c r="H63" s="19" t="n"/>
      <c r="I63" s="18" t="n"/>
      <c r="J63" s="19" t="n"/>
      <c r="K63" s="19" t="n"/>
      <c r="L63" s="20" t="n"/>
      <c r="M63" s="20" t="n"/>
      <c r="N63" s="19" t="n"/>
      <c r="O63" s="18" t="n"/>
      <c r="P63" s="18" t="n"/>
      <c r="Q63" s="23">
        <f>IF($A63="","",IF(OR($O63="",$P63=""),"Pendiente",IF(EXACT(LOWER(TRIM($O63)),LOWER(TRIM($P63))),"Coincide","Diferente")))</f>
        <v/>
      </c>
      <c r="R63" s="23">
        <f>IF($A63="","",IF($M63="",IF($L63="","Sin fecha prevista",IF(TODAY()&gt;$L63,"Atrasada","Planificada")),IF($Q63="Coincide","Verificada",IF($Q63="Diferente","Incidencia","Pendiente de checksum"))))</f>
        <v/>
      </c>
      <c r="S63" s="23">
        <f>IF(OR($A63="",$C63="",$J63=""),"",IF(COUNTIFS($C$6:$C$105,$C63,$J$6:$J$105,$J63)&gt;1,"Ubicación repetida","Separada"))</f>
        <v/>
      </c>
      <c r="T63" s="23">
        <f>IF($A63="","",IF(COUNTIF($A$6:$A$105,$A63)&gt;1,"ID de copia duplicado",IF(AND($I63&lt;&gt;"",COUNTIF($I$6:$I$105,$I63)&gt;1),"Destino duplicado",IF(AND($D63&lt;&gt;"",$M63&lt;&gt;"",$M63&lt;$D63),"Fecha realizada anterior al rodaje",IF(AND($N63="SHA-256",$O63&lt;&gt;"",LEN(TRIM($O63))&lt;&gt;64),"Longitud de checksum esperado incorrecta",IF(AND($N63="SHA-256",$P63&lt;&gt;"",LEN(TRIM($P63))&lt;&gt;64),"Longitud de checksum obtenido incorrecta",IF(AND($N63="MD5",$O63&lt;&gt;"",LEN(TRIM($O63))&lt;&gt;32),"Longitud de checksum esperado incorrecta",IF(AND($N63="MD5",$P63&lt;&gt;"",LEN(TRIM($P63))&lt;&gt;32),"Longitud de checksum obtenido incorrecta",IF(AND($N63="xxHash64",$O63&lt;&gt;"",LEN(TRIM($O63))&lt;&gt;16),"Longitud de checksum esperado incorrecta",IF(AND($N63="xxHash64",$P63&lt;&gt;"",LEN(TRIM($P63))&lt;&gt;16),"Longitud de checksum obtenido incorrecta",IF(AND($L63&lt;&gt;"",$L63&lt;=TODAY(),COUNTIFS($C$6:$C$105,$C63,$R$6:$R$105,"Verificada")&lt;'Configuración'!$B$4),"Redundancia verificada insuficiente",""))))))))))</f>
        <v/>
      </c>
      <c r="U63" s="22" t="n"/>
    </row>
    <row r="64">
      <c r="A64" s="18" t="n"/>
      <c r="B64" s="19" t="n"/>
      <c r="C64" s="18" t="n"/>
      <c r="D64" s="20" t="n"/>
      <c r="E64" s="18" t="n"/>
      <c r="F64" s="19" t="n"/>
      <c r="G64" s="19" t="n"/>
      <c r="H64" s="19" t="n"/>
      <c r="I64" s="18" t="n"/>
      <c r="J64" s="19" t="n"/>
      <c r="K64" s="19" t="n"/>
      <c r="L64" s="20" t="n"/>
      <c r="M64" s="20" t="n"/>
      <c r="N64" s="19" t="n"/>
      <c r="O64" s="18" t="n"/>
      <c r="P64" s="18" t="n"/>
      <c r="Q64" s="21">
        <f>IF($A64="","",IF(OR($O64="",$P64=""),"Pendiente",IF(EXACT(LOWER(TRIM($O64)),LOWER(TRIM($P64))),"Coincide","Diferente")))</f>
        <v/>
      </c>
      <c r="R64" s="21">
        <f>IF($A64="","",IF($M64="",IF($L64="","Sin fecha prevista",IF(TODAY()&gt;$L64,"Atrasada","Planificada")),IF($Q64="Coincide","Verificada",IF($Q64="Diferente","Incidencia","Pendiente de checksum"))))</f>
        <v/>
      </c>
      <c r="S64" s="21">
        <f>IF(OR($A64="",$C64="",$J64=""),"",IF(COUNTIFS($C$6:$C$105,$C64,$J$6:$J$105,$J64)&gt;1,"Ubicación repetida","Separada"))</f>
        <v/>
      </c>
      <c r="T64" s="21">
        <f>IF($A64="","",IF(COUNTIF($A$6:$A$105,$A64)&gt;1,"ID de copia duplicado",IF(AND($I64&lt;&gt;"",COUNTIF($I$6:$I$105,$I64)&gt;1),"Destino duplicado",IF(AND($D64&lt;&gt;"",$M64&lt;&gt;"",$M64&lt;$D64),"Fecha realizada anterior al rodaje",IF(AND($N64="SHA-256",$O64&lt;&gt;"",LEN(TRIM($O64))&lt;&gt;64),"Longitud de checksum esperado incorrecta",IF(AND($N64="SHA-256",$P64&lt;&gt;"",LEN(TRIM($P64))&lt;&gt;64),"Longitud de checksum obtenido incorrecta",IF(AND($N64="MD5",$O64&lt;&gt;"",LEN(TRIM($O64))&lt;&gt;32),"Longitud de checksum esperado incorrecta",IF(AND($N64="MD5",$P64&lt;&gt;"",LEN(TRIM($P64))&lt;&gt;32),"Longitud de checksum obtenido incorrecta",IF(AND($N64="xxHash64",$O64&lt;&gt;"",LEN(TRIM($O64))&lt;&gt;16),"Longitud de checksum esperado incorrecta",IF(AND($N64="xxHash64",$P64&lt;&gt;"",LEN(TRIM($P64))&lt;&gt;16),"Longitud de checksum obtenido incorrecta",IF(AND($L64&lt;&gt;"",$L64&lt;=TODAY(),COUNTIFS($C$6:$C$105,$C64,$R$6:$R$105,"Verificada")&lt;'Configuración'!$B$4),"Redundancia verificada insuficiente",""))))))))))</f>
        <v/>
      </c>
      <c r="U64" s="22" t="n"/>
    </row>
    <row r="65">
      <c r="A65" s="18" t="n"/>
      <c r="B65" s="19" t="n"/>
      <c r="C65" s="18" t="n"/>
      <c r="D65" s="20" t="n"/>
      <c r="E65" s="18" t="n"/>
      <c r="F65" s="19" t="n"/>
      <c r="G65" s="19" t="n"/>
      <c r="H65" s="19" t="n"/>
      <c r="I65" s="18" t="n"/>
      <c r="J65" s="19" t="n"/>
      <c r="K65" s="19" t="n"/>
      <c r="L65" s="20" t="n"/>
      <c r="M65" s="20" t="n"/>
      <c r="N65" s="19" t="n"/>
      <c r="O65" s="18" t="n"/>
      <c r="P65" s="18" t="n"/>
      <c r="Q65" s="23">
        <f>IF($A65="","",IF(OR($O65="",$P65=""),"Pendiente",IF(EXACT(LOWER(TRIM($O65)),LOWER(TRIM($P65))),"Coincide","Diferente")))</f>
        <v/>
      </c>
      <c r="R65" s="23">
        <f>IF($A65="","",IF($M65="",IF($L65="","Sin fecha prevista",IF(TODAY()&gt;$L65,"Atrasada","Planificada")),IF($Q65="Coincide","Verificada",IF($Q65="Diferente","Incidencia","Pendiente de checksum"))))</f>
        <v/>
      </c>
      <c r="S65" s="23">
        <f>IF(OR($A65="",$C65="",$J65=""),"",IF(COUNTIFS($C$6:$C$105,$C65,$J$6:$J$105,$J65)&gt;1,"Ubicación repetida","Separada"))</f>
        <v/>
      </c>
      <c r="T65" s="23">
        <f>IF($A65="","",IF(COUNTIF($A$6:$A$105,$A65)&gt;1,"ID de copia duplicado",IF(AND($I65&lt;&gt;"",COUNTIF($I$6:$I$105,$I65)&gt;1),"Destino duplicado",IF(AND($D65&lt;&gt;"",$M65&lt;&gt;"",$M65&lt;$D65),"Fecha realizada anterior al rodaje",IF(AND($N65="SHA-256",$O65&lt;&gt;"",LEN(TRIM($O65))&lt;&gt;64),"Longitud de checksum esperado incorrecta",IF(AND($N65="SHA-256",$P65&lt;&gt;"",LEN(TRIM($P65))&lt;&gt;64),"Longitud de checksum obtenido incorrecta",IF(AND($N65="MD5",$O65&lt;&gt;"",LEN(TRIM($O65))&lt;&gt;32),"Longitud de checksum esperado incorrecta",IF(AND($N65="MD5",$P65&lt;&gt;"",LEN(TRIM($P65))&lt;&gt;32),"Longitud de checksum obtenido incorrecta",IF(AND($N65="xxHash64",$O65&lt;&gt;"",LEN(TRIM($O65))&lt;&gt;16),"Longitud de checksum esperado incorrecta",IF(AND($N65="xxHash64",$P65&lt;&gt;"",LEN(TRIM($P65))&lt;&gt;16),"Longitud de checksum obtenido incorrecta",IF(AND($L65&lt;&gt;"",$L65&lt;=TODAY(),COUNTIFS($C$6:$C$105,$C65,$R$6:$R$105,"Verificada")&lt;'Configuración'!$B$4),"Redundancia verificada insuficiente",""))))))))))</f>
        <v/>
      </c>
      <c r="U65" s="22" t="n"/>
    </row>
    <row r="66">
      <c r="A66" s="18" t="n"/>
      <c r="B66" s="19" t="n"/>
      <c r="C66" s="18" t="n"/>
      <c r="D66" s="20" t="n"/>
      <c r="E66" s="18" t="n"/>
      <c r="F66" s="19" t="n"/>
      <c r="G66" s="19" t="n"/>
      <c r="H66" s="19" t="n"/>
      <c r="I66" s="18" t="n"/>
      <c r="J66" s="19" t="n"/>
      <c r="K66" s="19" t="n"/>
      <c r="L66" s="20" t="n"/>
      <c r="M66" s="20" t="n"/>
      <c r="N66" s="19" t="n"/>
      <c r="O66" s="18" t="n"/>
      <c r="P66" s="18" t="n"/>
      <c r="Q66" s="21">
        <f>IF($A66="","",IF(OR($O66="",$P66=""),"Pendiente",IF(EXACT(LOWER(TRIM($O66)),LOWER(TRIM($P66))),"Coincide","Diferente")))</f>
        <v/>
      </c>
      <c r="R66" s="21">
        <f>IF($A66="","",IF($M66="",IF($L66="","Sin fecha prevista",IF(TODAY()&gt;$L66,"Atrasada","Planificada")),IF($Q66="Coincide","Verificada",IF($Q66="Diferente","Incidencia","Pendiente de checksum"))))</f>
        <v/>
      </c>
      <c r="S66" s="21">
        <f>IF(OR($A66="",$C66="",$J66=""),"",IF(COUNTIFS($C$6:$C$105,$C66,$J$6:$J$105,$J66)&gt;1,"Ubicación repetida","Separada"))</f>
        <v/>
      </c>
      <c r="T66" s="21">
        <f>IF($A66="","",IF(COUNTIF($A$6:$A$105,$A66)&gt;1,"ID de copia duplicado",IF(AND($I66&lt;&gt;"",COUNTIF($I$6:$I$105,$I66)&gt;1),"Destino duplicado",IF(AND($D66&lt;&gt;"",$M66&lt;&gt;"",$M66&lt;$D66),"Fecha realizada anterior al rodaje",IF(AND($N66="SHA-256",$O66&lt;&gt;"",LEN(TRIM($O66))&lt;&gt;64),"Longitud de checksum esperado incorrecta",IF(AND($N66="SHA-256",$P66&lt;&gt;"",LEN(TRIM($P66))&lt;&gt;64),"Longitud de checksum obtenido incorrecta",IF(AND($N66="MD5",$O66&lt;&gt;"",LEN(TRIM($O66))&lt;&gt;32),"Longitud de checksum esperado incorrecta",IF(AND($N66="MD5",$P66&lt;&gt;"",LEN(TRIM($P66))&lt;&gt;32),"Longitud de checksum obtenido incorrecta",IF(AND($N66="xxHash64",$O66&lt;&gt;"",LEN(TRIM($O66))&lt;&gt;16),"Longitud de checksum esperado incorrecta",IF(AND($N66="xxHash64",$P66&lt;&gt;"",LEN(TRIM($P66))&lt;&gt;16),"Longitud de checksum obtenido incorrecta",IF(AND($L66&lt;&gt;"",$L66&lt;=TODAY(),COUNTIFS($C$6:$C$105,$C66,$R$6:$R$105,"Verificada")&lt;'Configuración'!$B$4),"Redundancia verificada insuficiente",""))))))))))</f>
        <v/>
      </c>
      <c r="U66" s="22" t="n"/>
    </row>
    <row r="67">
      <c r="A67" s="18" t="n"/>
      <c r="B67" s="19" t="n"/>
      <c r="C67" s="18" t="n"/>
      <c r="D67" s="20" t="n"/>
      <c r="E67" s="18" t="n"/>
      <c r="F67" s="19" t="n"/>
      <c r="G67" s="19" t="n"/>
      <c r="H67" s="19" t="n"/>
      <c r="I67" s="18" t="n"/>
      <c r="J67" s="19" t="n"/>
      <c r="K67" s="19" t="n"/>
      <c r="L67" s="20" t="n"/>
      <c r="M67" s="20" t="n"/>
      <c r="N67" s="19" t="n"/>
      <c r="O67" s="18" t="n"/>
      <c r="P67" s="18" t="n"/>
      <c r="Q67" s="23">
        <f>IF($A67="","",IF(OR($O67="",$P67=""),"Pendiente",IF(EXACT(LOWER(TRIM($O67)),LOWER(TRIM($P67))),"Coincide","Diferente")))</f>
        <v/>
      </c>
      <c r="R67" s="23">
        <f>IF($A67="","",IF($M67="",IF($L67="","Sin fecha prevista",IF(TODAY()&gt;$L67,"Atrasada","Planificada")),IF($Q67="Coincide","Verificada",IF($Q67="Diferente","Incidencia","Pendiente de checksum"))))</f>
        <v/>
      </c>
      <c r="S67" s="23">
        <f>IF(OR($A67="",$C67="",$J67=""),"",IF(COUNTIFS($C$6:$C$105,$C67,$J$6:$J$105,$J67)&gt;1,"Ubicación repetida","Separada"))</f>
        <v/>
      </c>
      <c r="T67" s="23">
        <f>IF($A67="","",IF(COUNTIF($A$6:$A$105,$A67)&gt;1,"ID de copia duplicado",IF(AND($I67&lt;&gt;"",COUNTIF($I$6:$I$105,$I67)&gt;1),"Destino duplicado",IF(AND($D67&lt;&gt;"",$M67&lt;&gt;"",$M67&lt;$D67),"Fecha realizada anterior al rodaje",IF(AND($N67="SHA-256",$O67&lt;&gt;"",LEN(TRIM($O67))&lt;&gt;64),"Longitud de checksum esperado incorrecta",IF(AND($N67="SHA-256",$P67&lt;&gt;"",LEN(TRIM($P67))&lt;&gt;64),"Longitud de checksum obtenido incorrecta",IF(AND($N67="MD5",$O67&lt;&gt;"",LEN(TRIM($O67))&lt;&gt;32),"Longitud de checksum esperado incorrecta",IF(AND($N67="MD5",$P67&lt;&gt;"",LEN(TRIM($P67))&lt;&gt;32),"Longitud de checksum obtenido incorrecta",IF(AND($N67="xxHash64",$O67&lt;&gt;"",LEN(TRIM($O67))&lt;&gt;16),"Longitud de checksum esperado incorrecta",IF(AND($N67="xxHash64",$P67&lt;&gt;"",LEN(TRIM($P67))&lt;&gt;16),"Longitud de checksum obtenido incorrecta",IF(AND($L67&lt;&gt;"",$L67&lt;=TODAY(),COUNTIFS($C$6:$C$105,$C67,$R$6:$R$105,"Verificada")&lt;'Configuración'!$B$4),"Redundancia verificada insuficiente",""))))))))))</f>
        <v/>
      </c>
      <c r="U67" s="22" t="n"/>
    </row>
    <row r="68">
      <c r="A68" s="18" t="n"/>
      <c r="B68" s="19" t="n"/>
      <c r="C68" s="18" t="n"/>
      <c r="D68" s="20" t="n"/>
      <c r="E68" s="18" t="n"/>
      <c r="F68" s="19" t="n"/>
      <c r="G68" s="19" t="n"/>
      <c r="H68" s="19" t="n"/>
      <c r="I68" s="18" t="n"/>
      <c r="J68" s="19" t="n"/>
      <c r="K68" s="19" t="n"/>
      <c r="L68" s="20" t="n"/>
      <c r="M68" s="20" t="n"/>
      <c r="N68" s="19" t="n"/>
      <c r="O68" s="18" t="n"/>
      <c r="P68" s="18" t="n"/>
      <c r="Q68" s="21">
        <f>IF($A68="","",IF(OR($O68="",$P68=""),"Pendiente",IF(EXACT(LOWER(TRIM($O68)),LOWER(TRIM($P68))),"Coincide","Diferente")))</f>
        <v/>
      </c>
      <c r="R68" s="21">
        <f>IF($A68="","",IF($M68="",IF($L68="","Sin fecha prevista",IF(TODAY()&gt;$L68,"Atrasada","Planificada")),IF($Q68="Coincide","Verificada",IF($Q68="Diferente","Incidencia","Pendiente de checksum"))))</f>
        <v/>
      </c>
      <c r="S68" s="21">
        <f>IF(OR($A68="",$C68="",$J68=""),"",IF(COUNTIFS($C$6:$C$105,$C68,$J$6:$J$105,$J68)&gt;1,"Ubicación repetida","Separada"))</f>
        <v/>
      </c>
      <c r="T68" s="21">
        <f>IF($A68="","",IF(COUNTIF($A$6:$A$105,$A68)&gt;1,"ID de copia duplicado",IF(AND($I68&lt;&gt;"",COUNTIF($I$6:$I$105,$I68)&gt;1),"Destino duplicado",IF(AND($D68&lt;&gt;"",$M68&lt;&gt;"",$M68&lt;$D68),"Fecha realizada anterior al rodaje",IF(AND($N68="SHA-256",$O68&lt;&gt;"",LEN(TRIM($O68))&lt;&gt;64),"Longitud de checksum esperado incorrecta",IF(AND($N68="SHA-256",$P68&lt;&gt;"",LEN(TRIM($P68))&lt;&gt;64),"Longitud de checksum obtenido incorrecta",IF(AND($N68="MD5",$O68&lt;&gt;"",LEN(TRIM($O68))&lt;&gt;32),"Longitud de checksum esperado incorrecta",IF(AND($N68="MD5",$P68&lt;&gt;"",LEN(TRIM($P68))&lt;&gt;32),"Longitud de checksum obtenido incorrecta",IF(AND($N68="xxHash64",$O68&lt;&gt;"",LEN(TRIM($O68))&lt;&gt;16),"Longitud de checksum esperado incorrecta",IF(AND($N68="xxHash64",$P68&lt;&gt;"",LEN(TRIM($P68))&lt;&gt;16),"Longitud de checksum obtenido incorrecta",IF(AND($L68&lt;&gt;"",$L68&lt;=TODAY(),COUNTIFS($C$6:$C$105,$C68,$R$6:$R$105,"Verificada")&lt;'Configuración'!$B$4),"Redundancia verificada insuficiente",""))))))))))</f>
        <v/>
      </c>
      <c r="U68" s="22" t="n"/>
    </row>
    <row r="69">
      <c r="A69" s="18" t="n"/>
      <c r="B69" s="19" t="n"/>
      <c r="C69" s="18" t="n"/>
      <c r="D69" s="20" t="n"/>
      <c r="E69" s="18" t="n"/>
      <c r="F69" s="19" t="n"/>
      <c r="G69" s="19" t="n"/>
      <c r="H69" s="19" t="n"/>
      <c r="I69" s="18" t="n"/>
      <c r="J69" s="19" t="n"/>
      <c r="K69" s="19" t="n"/>
      <c r="L69" s="20" t="n"/>
      <c r="M69" s="20" t="n"/>
      <c r="N69" s="19" t="n"/>
      <c r="O69" s="18" t="n"/>
      <c r="P69" s="18" t="n"/>
      <c r="Q69" s="23">
        <f>IF($A69="","",IF(OR($O69="",$P69=""),"Pendiente",IF(EXACT(LOWER(TRIM($O69)),LOWER(TRIM($P69))),"Coincide","Diferente")))</f>
        <v/>
      </c>
      <c r="R69" s="23">
        <f>IF($A69="","",IF($M69="",IF($L69="","Sin fecha prevista",IF(TODAY()&gt;$L69,"Atrasada","Planificada")),IF($Q69="Coincide","Verificada",IF($Q69="Diferente","Incidencia","Pendiente de checksum"))))</f>
        <v/>
      </c>
      <c r="S69" s="23">
        <f>IF(OR($A69="",$C69="",$J69=""),"",IF(COUNTIFS($C$6:$C$105,$C69,$J$6:$J$105,$J69)&gt;1,"Ubicación repetida","Separada"))</f>
        <v/>
      </c>
      <c r="T69" s="23">
        <f>IF($A69="","",IF(COUNTIF($A$6:$A$105,$A69)&gt;1,"ID de copia duplicado",IF(AND($I69&lt;&gt;"",COUNTIF($I$6:$I$105,$I69)&gt;1),"Destino duplicado",IF(AND($D69&lt;&gt;"",$M69&lt;&gt;"",$M69&lt;$D69),"Fecha realizada anterior al rodaje",IF(AND($N69="SHA-256",$O69&lt;&gt;"",LEN(TRIM($O69))&lt;&gt;64),"Longitud de checksum esperado incorrecta",IF(AND($N69="SHA-256",$P69&lt;&gt;"",LEN(TRIM($P69))&lt;&gt;64),"Longitud de checksum obtenido incorrecta",IF(AND($N69="MD5",$O69&lt;&gt;"",LEN(TRIM($O69))&lt;&gt;32),"Longitud de checksum esperado incorrecta",IF(AND($N69="MD5",$P69&lt;&gt;"",LEN(TRIM($P69))&lt;&gt;32),"Longitud de checksum obtenido incorrecta",IF(AND($N69="xxHash64",$O69&lt;&gt;"",LEN(TRIM($O69))&lt;&gt;16),"Longitud de checksum esperado incorrecta",IF(AND($N69="xxHash64",$P69&lt;&gt;"",LEN(TRIM($P69))&lt;&gt;16),"Longitud de checksum obtenido incorrecta",IF(AND($L69&lt;&gt;"",$L69&lt;=TODAY(),COUNTIFS($C$6:$C$105,$C69,$R$6:$R$105,"Verificada")&lt;'Configuración'!$B$4),"Redundancia verificada insuficiente",""))))))))))</f>
        <v/>
      </c>
      <c r="U69" s="22" t="n"/>
    </row>
    <row r="70">
      <c r="A70" s="18" t="n"/>
      <c r="B70" s="19" t="n"/>
      <c r="C70" s="18" t="n"/>
      <c r="D70" s="20" t="n"/>
      <c r="E70" s="18" t="n"/>
      <c r="F70" s="19" t="n"/>
      <c r="G70" s="19" t="n"/>
      <c r="H70" s="19" t="n"/>
      <c r="I70" s="18" t="n"/>
      <c r="J70" s="19" t="n"/>
      <c r="K70" s="19" t="n"/>
      <c r="L70" s="20" t="n"/>
      <c r="M70" s="20" t="n"/>
      <c r="N70" s="19" t="n"/>
      <c r="O70" s="18" t="n"/>
      <c r="P70" s="18" t="n"/>
      <c r="Q70" s="21">
        <f>IF($A70="","",IF(OR($O70="",$P70=""),"Pendiente",IF(EXACT(LOWER(TRIM($O70)),LOWER(TRIM($P70))),"Coincide","Diferente")))</f>
        <v/>
      </c>
      <c r="R70" s="21">
        <f>IF($A70="","",IF($M70="",IF($L70="","Sin fecha prevista",IF(TODAY()&gt;$L70,"Atrasada","Planificada")),IF($Q70="Coincide","Verificada",IF($Q70="Diferente","Incidencia","Pendiente de checksum"))))</f>
        <v/>
      </c>
      <c r="S70" s="21">
        <f>IF(OR($A70="",$C70="",$J70=""),"",IF(COUNTIFS($C$6:$C$105,$C70,$J$6:$J$105,$J70)&gt;1,"Ubicación repetida","Separada"))</f>
        <v/>
      </c>
      <c r="T70" s="21">
        <f>IF($A70="","",IF(COUNTIF($A$6:$A$105,$A70)&gt;1,"ID de copia duplicado",IF(AND($I70&lt;&gt;"",COUNTIF($I$6:$I$105,$I70)&gt;1),"Destino duplicado",IF(AND($D70&lt;&gt;"",$M70&lt;&gt;"",$M70&lt;$D70),"Fecha realizada anterior al rodaje",IF(AND($N70="SHA-256",$O70&lt;&gt;"",LEN(TRIM($O70))&lt;&gt;64),"Longitud de checksum esperado incorrecta",IF(AND($N70="SHA-256",$P70&lt;&gt;"",LEN(TRIM($P70))&lt;&gt;64),"Longitud de checksum obtenido incorrecta",IF(AND($N70="MD5",$O70&lt;&gt;"",LEN(TRIM($O70))&lt;&gt;32),"Longitud de checksum esperado incorrecta",IF(AND($N70="MD5",$P70&lt;&gt;"",LEN(TRIM($P70))&lt;&gt;32),"Longitud de checksum obtenido incorrecta",IF(AND($N70="xxHash64",$O70&lt;&gt;"",LEN(TRIM($O70))&lt;&gt;16),"Longitud de checksum esperado incorrecta",IF(AND($N70="xxHash64",$P70&lt;&gt;"",LEN(TRIM($P70))&lt;&gt;16),"Longitud de checksum obtenido incorrecta",IF(AND($L70&lt;&gt;"",$L70&lt;=TODAY(),COUNTIFS($C$6:$C$105,$C70,$R$6:$R$105,"Verificada")&lt;'Configuración'!$B$4),"Redundancia verificada insuficiente",""))))))))))</f>
        <v/>
      </c>
      <c r="U70" s="22" t="n"/>
    </row>
    <row r="71">
      <c r="A71" s="18" t="n"/>
      <c r="B71" s="19" t="n"/>
      <c r="C71" s="18" t="n"/>
      <c r="D71" s="20" t="n"/>
      <c r="E71" s="18" t="n"/>
      <c r="F71" s="19" t="n"/>
      <c r="G71" s="19" t="n"/>
      <c r="H71" s="19" t="n"/>
      <c r="I71" s="18" t="n"/>
      <c r="J71" s="19" t="n"/>
      <c r="K71" s="19" t="n"/>
      <c r="L71" s="20" t="n"/>
      <c r="M71" s="20" t="n"/>
      <c r="N71" s="19" t="n"/>
      <c r="O71" s="18" t="n"/>
      <c r="P71" s="18" t="n"/>
      <c r="Q71" s="23">
        <f>IF($A71="","",IF(OR($O71="",$P71=""),"Pendiente",IF(EXACT(LOWER(TRIM($O71)),LOWER(TRIM($P71))),"Coincide","Diferente")))</f>
        <v/>
      </c>
      <c r="R71" s="23">
        <f>IF($A71="","",IF($M71="",IF($L71="","Sin fecha prevista",IF(TODAY()&gt;$L71,"Atrasada","Planificada")),IF($Q71="Coincide","Verificada",IF($Q71="Diferente","Incidencia","Pendiente de checksum"))))</f>
        <v/>
      </c>
      <c r="S71" s="23">
        <f>IF(OR($A71="",$C71="",$J71=""),"",IF(COUNTIFS($C$6:$C$105,$C71,$J$6:$J$105,$J71)&gt;1,"Ubicación repetida","Separada"))</f>
        <v/>
      </c>
      <c r="T71" s="23">
        <f>IF($A71="","",IF(COUNTIF($A$6:$A$105,$A71)&gt;1,"ID de copia duplicado",IF(AND($I71&lt;&gt;"",COUNTIF($I$6:$I$105,$I71)&gt;1),"Destino duplicado",IF(AND($D71&lt;&gt;"",$M71&lt;&gt;"",$M71&lt;$D71),"Fecha realizada anterior al rodaje",IF(AND($N71="SHA-256",$O71&lt;&gt;"",LEN(TRIM($O71))&lt;&gt;64),"Longitud de checksum esperado incorrecta",IF(AND($N71="SHA-256",$P71&lt;&gt;"",LEN(TRIM($P71))&lt;&gt;64),"Longitud de checksum obtenido incorrecta",IF(AND($N71="MD5",$O71&lt;&gt;"",LEN(TRIM($O71))&lt;&gt;32),"Longitud de checksum esperado incorrecta",IF(AND($N71="MD5",$P71&lt;&gt;"",LEN(TRIM($P71))&lt;&gt;32),"Longitud de checksum obtenido incorrecta",IF(AND($N71="xxHash64",$O71&lt;&gt;"",LEN(TRIM($O71))&lt;&gt;16),"Longitud de checksum esperado incorrecta",IF(AND($N71="xxHash64",$P71&lt;&gt;"",LEN(TRIM($P71))&lt;&gt;16),"Longitud de checksum obtenido incorrecta",IF(AND($L71&lt;&gt;"",$L71&lt;=TODAY(),COUNTIFS($C$6:$C$105,$C71,$R$6:$R$105,"Verificada")&lt;'Configuración'!$B$4),"Redundancia verificada insuficiente",""))))))))))</f>
        <v/>
      </c>
      <c r="U71" s="22" t="n"/>
    </row>
    <row r="72">
      <c r="A72" s="18" t="n"/>
      <c r="B72" s="19" t="n"/>
      <c r="C72" s="18" t="n"/>
      <c r="D72" s="20" t="n"/>
      <c r="E72" s="18" t="n"/>
      <c r="F72" s="19" t="n"/>
      <c r="G72" s="19" t="n"/>
      <c r="H72" s="19" t="n"/>
      <c r="I72" s="18" t="n"/>
      <c r="J72" s="19" t="n"/>
      <c r="K72" s="19" t="n"/>
      <c r="L72" s="20" t="n"/>
      <c r="M72" s="20" t="n"/>
      <c r="N72" s="19" t="n"/>
      <c r="O72" s="18" t="n"/>
      <c r="P72" s="18" t="n"/>
      <c r="Q72" s="21">
        <f>IF($A72="","",IF(OR($O72="",$P72=""),"Pendiente",IF(EXACT(LOWER(TRIM($O72)),LOWER(TRIM($P72))),"Coincide","Diferente")))</f>
        <v/>
      </c>
      <c r="R72" s="21">
        <f>IF($A72="","",IF($M72="",IF($L72="","Sin fecha prevista",IF(TODAY()&gt;$L72,"Atrasada","Planificada")),IF($Q72="Coincide","Verificada",IF($Q72="Diferente","Incidencia","Pendiente de checksum"))))</f>
        <v/>
      </c>
      <c r="S72" s="21">
        <f>IF(OR($A72="",$C72="",$J72=""),"",IF(COUNTIFS($C$6:$C$105,$C72,$J$6:$J$105,$J72)&gt;1,"Ubicación repetida","Separada"))</f>
        <v/>
      </c>
      <c r="T72" s="21">
        <f>IF($A72="","",IF(COUNTIF($A$6:$A$105,$A72)&gt;1,"ID de copia duplicado",IF(AND($I72&lt;&gt;"",COUNTIF($I$6:$I$105,$I72)&gt;1),"Destino duplicado",IF(AND($D72&lt;&gt;"",$M72&lt;&gt;"",$M72&lt;$D72),"Fecha realizada anterior al rodaje",IF(AND($N72="SHA-256",$O72&lt;&gt;"",LEN(TRIM($O72))&lt;&gt;64),"Longitud de checksum esperado incorrecta",IF(AND($N72="SHA-256",$P72&lt;&gt;"",LEN(TRIM($P72))&lt;&gt;64),"Longitud de checksum obtenido incorrecta",IF(AND($N72="MD5",$O72&lt;&gt;"",LEN(TRIM($O72))&lt;&gt;32),"Longitud de checksum esperado incorrecta",IF(AND($N72="MD5",$P72&lt;&gt;"",LEN(TRIM($P72))&lt;&gt;32),"Longitud de checksum obtenido incorrecta",IF(AND($N72="xxHash64",$O72&lt;&gt;"",LEN(TRIM($O72))&lt;&gt;16),"Longitud de checksum esperado incorrecta",IF(AND($N72="xxHash64",$P72&lt;&gt;"",LEN(TRIM($P72))&lt;&gt;16),"Longitud de checksum obtenido incorrecta",IF(AND($L72&lt;&gt;"",$L72&lt;=TODAY(),COUNTIFS($C$6:$C$105,$C72,$R$6:$R$105,"Verificada")&lt;'Configuración'!$B$4),"Redundancia verificada insuficiente",""))))))))))</f>
        <v/>
      </c>
      <c r="U72" s="22" t="n"/>
    </row>
    <row r="73">
      <c r="A73" s="18" t="n"/>
      <c r="B73" s="19" t="n"/>
      <c r="C73" s="18" t="n"/>
      <c r="D73" s="20" t="n"/>
      <c r="E73" s="18" t="n"/>
      <c r="F73" s="19" t="n"/>
      <c r="G73" s="19" t="n"/>
      <c r="H73" s="19" t="n"/>
      <c r="I73" s="18" t="n"/>
      <c r="J73" s="19" t="n"/>
      <c r="K73" s="19" t="n"/>
      <c r="L73" s="20" t="n"/>
      <c r="M73" s="20" t="n"/>
      <c r="N73" s="19" t="n"/>
      <c r="O73" s="18" t="n"/>
      <c r="P73" s="18" t="n"/>
      <c r="Q73" s="23">
        <f>IF($A73="","",IF(OR($O73="",$P73=""),"Pendiente",IF(EXACT(LOWER(TRIM($O73)),LOWER(TRIM($P73))),"Coincide","Diferente")))</f>
        <v/>
      </c>
      <c r="R73" s="23">
        <f>IF($A73="","",IF($M73="",IF($L73="","Sin fecha prevista",IF(TODAY()&gt;$L73,"Atrasada","Planificada")),IF($Q73="Coincide","Verificada",IF($Q73="Diferente","Incidencia","Pendiente de checksum"))))</f>
        <v/>
      </c>
      <c r="S73" s="23">
        <f>IF(OR($A73="",$C73="",$J73=""),"",IF(COUNTIFS($C$6:$C$105,$C73,$J$6:$J$105,$J73)&gt;1,"Ubicación repetida","Separada"))</f>
        <v/>
      </c>
      <c r="T73" s="23">
        <f>IF($A73="","",IF(COUNTIF($A$6:$A$105,$A73)&gt;1,"ID de copia duplicado",IF(AND($I73&lt;&gt;"",COUNTIF($I$6:$I$105,$I73)&gt;1),"Destino duplicado",IF(AND($D73&lt;&gt;"",$M73&lt;&gt;"",$M73&lt;$D73),"Fecha realizada anterior al rodaje",IF(AND($N73="SHA-256",$O73&lt;&gt;"",LEN(TRIM($O73))&lt;&gt;64),"Longitud de checksum esperado incorrecta",IF(AND($N73="SHA-256",$P73&lt;&gt;"",LEN(TRIM($P73))&lt;&gt;64),"Longitud de checksum obtenido incorrecta",IF(AND($N73="MD5",$O73&lt;&gt;"",LEN(TRIM($O73))&lt;&gt;32),"Longitud de checksum esperado incorrecta",IF(AND($N73="MD5",$P73&lt;&gt;"",LEN(TRIM($P73))&lt;&gt;32),"Longitud de checksum obtenido incorrecta",IF(AND($N73="xxHash64",$O73&lt;&gt;"",LEN(TRIM($O73))&lt;&gt;16),"Longitud de checksum esperado incorrecta",IF(AND($N73="xxHash64",$P73&lt;&gt;"",LEN(TRIM($P73))&lt;&gt;16),"Longitud de checksum obtenido incorrecta",IF(AND($L73&lt;&gt;"",$L73&lt;=TODAY(),COUNTIFS($C$6:$C$105,$C73,$R$6:$R$105,"Verificada")&lt;'Configuración'!$B$4),"Redundancia verificada insuficiente",""))))))))))</f>
        <v/>
      </c>
      <c r="U73" s="22" t="n"/>
    </row>
    <row r="74">
      <c r="A74" s="18" t="n"/>
      <c r="B74" s="19" t="n"/>
      <c r="C74" s="18" t="n"/>
      <c r="D74" s="20" t="n"/>
      <c r="E74" s="18" t="n"/>
      <c r="F74" s="19" t="n"/>
      <c r="G74" s="19" t="n"/>
      <c r="H74" s="19" t="n"/>
      <c r="I74" s="18" t="n"/>
      <c r="J74" s="19" t="n"/>
      <c r="K74" s="19" t="n"/>
      <c r="L74" s="20" t="n"/>
      <c r="M74" s="20" t="n"/>
      <c r="N74" s="19" t="n"/>
      <c r="O74" s="18" t="n"/>
      <c r="P74" s="18" t="n"/>
      <c r="Q74" s="21">
        <f>IF($A74="","",IF(OR($O74="",$P74=""),"Pendiente",IF(EXACT(LOWER(TRIM($O74)),LOWER(TRIM($P74))),"Coincide","Diferente")))</f>
        <v/>
      </c>
      <c r="R74" s="21">
        <f>IF($A74="","",IF($M74="",IF($L74="","Sin fecha prevista",IF(TODAY()&gt;$L74,"Atrasada","Planificada")),IF($Q74="Coincide","Verificada",IF($Q74="Diferente","Incidencia","Pendiente de checksum"))))</f>
        <v/>
      </c>
      <c r="S74" s="21">
        <f>IF(OR($A74="",$C74="",$J74=""),"",IF(COUNTIFS($C$6:$C$105,$C74,$J$6:$J$105,$J74)&gt;1,"Ubicación repetida","Separada"))</f>
        <v/>
      </c>
      <c r="T74" s="21">
        <f>IF($A74="","",IF(COUNTIF($A$6:$A$105,$A74)&gt;1,"ID de copia duplicado",IF(AND($I74&lt;&gt;"",COUNTIF($I$6:$I$105,$I74)&gt;1),"Destino duplicado",IF(AND($D74&lt;&gt;"",$M74&lt;&gt;"",$M74&lt;$D74),"Fecha realizada anterior al rodaje",IF(AND($N74="SHA-256",$O74&lt;&gt;"",LEN(TRIM($O74))&lt;&gt;64),"Longitud de checksum esperado incorrecta",IF(AND($N74="SHA-256",$P74&lt;&gt;"",LEN(TRIM($P74))&lt;&gt;64),"Longitud de checksum obtenido incorrecta",IF(AND($N74="MD5",$O74&lt;&gt;"",LEN(TRIM($O74))&lt;&gt;32),"Longitud de checksum esperado incorrecta",IF(AND($N74="MD5",$P74&lt;&gt;"",LEN(TRIM($P74))&lt;&gt;32),"Longitud de checksum obtenido incorrecta",IF(AND($N74="xxHash64",$O74&lt;&gt;"",LEN(TRIM($O74))&lt;&gt;16),"Longitud de checksum esperado incorrecta",IF(AND($N74="xxHash64",$P74&lt;&gt;"",LEN(TRIM($P74))&lt;&gt;16),"Longitud de checksum obtenido incorrecta",IF(AND($L74&lt;&gt;"",$L74&lt;=TODAY(),COUNTIFS($C$6:$C$105,$C74,$R$6:$R$105,"Verificada")&lt;'Configuración'!$B$4),"Redundancia verificada insuficiente",""))))))))))</f>
        <v/>
      </c>
      <c r="U74" s="22" t="n"/>
    </row>
    <row r="75">
      <c r="A75" s="18" t="n"/>
      <c r="B75" s="19" t="n"/>
      <c r="C75" s="18" t="n"/>
      <c r="D75" s="20" t="n"/>
      <c r="E75" s="18" t="n"/>
      <c r="F75" s="19" t="n"/>
      <c r="G75" s="19" t="n"/>
      <c r="H75" s="19" t="n"/>
      <c r="I75" s="18" t="n"/>
      <c r="J75" s="19" t="n"/>
      <c r="K75" s="19" t="n"/>
      <c r="L75" s="20" t="n"/>
      <c r="M75" s="20" t="n"/>
      <c r="N75" s="19" t="n"/>
      <c r="O75" s="18" t="n"/>
      <c r="P75" s="18" t="n"/>
      <c r="Q75" s="23">
        <f>IF($A75="","",IF(OR($O75="",$P75=""),"Pendiente",IF(EXACT(LOWER(TRIM($O75)),LOWER(TRIM($P75))),"Coincide","Diferente")))</f>
        <v/>
      </c>
      <c r="R75" s="23">
        <f>IF($A75="","",IF($M75="",IF($L75="","Sin fecha prevista",IF(TODAY()&gt;$L75,"Atrasada","Planificada")),IF($Q75="Coincide","Verificada",IF($Q75="Diferente","Incidencia","Pendiente de checksum"))))</f>
        <v/>
      </c>
      <c r="S75" s="23">
        <f>IF(OR($A75="",$C75="",$J75=""),"",IF(COUNTIFS($C$6:$C$105,$C75,$J$6:$J$105,$J75)&gt;1,"Ubicación repetida","Separada"))</f>
        <v/>
      </c>
      <c r="T75" s="23">
        <f>IF($A75="","",IF(COUNTIF($A$6:$A$105,$A75)&gt;1,"ID de copia duplicado",IF(AND($I75&lt;&gt;"",COUNTIF($I$6:$I$105,$I75)&gt;1),"Destino duplicado",IF(AND($D75&lt;&gt;"",$M75&lt;&gt;"",$M75&lt;$D75),"Fecha realizada anterior al rodaje",IF(AND($N75="SHA-256",$O75&lt;&gt;"",LEN(TRIM($O75))&lt;&gt;64),"Longitud de checksum esperado incorrecta",IF(AND($N75="SHA-256",$P75&lt;&gt;"",LEN(TRIM($P75))&lt;&gt;64),"Longitud de checksum obtenido incorrecta",IF(AND($N75="MD5",$O75&lt;&gt;"",LEN(TRIM($O75))&lt;&gt;32),"Longitud de checksum esperado incorrecta",IF(AND($N75="MD5",$P75&lt;&gt;"",LEN(TRIM($P75))&lt;&gt;32),"Longitud de checksum obtenido incorrecta",IF(AND($N75="xxHash64",$O75&lt;&gt;"",LEN(TRIM($O75))&lt;&gt;16),"Longitud de checksum esperado incorrecta",IF(AND($N75="xxHash64",$P75&lt;&gt;"",LEN(TRIM($P75))&lt;&gt;16),"Longitud de checksum obtenido incorrecta",IF(AND($L75&lt;&gt;"",$L75&lt;=TODAY(),COUNTIFS($C$6:$C$105,$C75,$R$6:$R$105,"Verificada")&lt;'Configuración'!$B$4),"Redundancia verificada insuficiente",""))))))))))</f>
        <v/>
      </c>
      <c r="U75" s="22" t="n"/>
    </row>
    <row r="76">
      <c r="A76" s="18" t="n"/>
      <c r="B76" s="19" t="n"/>
      <c r="C76" s="18" t="n"/>
      <c r="D76" s="20" t="n"/>
      <c r="E76" s="18" t="n"/>
      <c r="F76" s="19" t="n"/>
      <c r="G76" s="19" t="n"/>
      <c r="H76" s="19" t="n"/>
      <c r="I76" s="18" t="n"/>
      <c r="J76" s="19" t="n"/>
      <c r="K76" s="19" t="n"/>
      <c r="L76" s="20" t="n"/>
      <c r="M76" s="20" t="n"/>
      <c r="N76" s="19" t="n"/>
      <c r="O76" s="18" t="n"/>
      <c r="P76" s="18" t="n"/>
      <c r="Q76" s="21">
        <f>IF($A76="","",IF(OR($O76="",$P76=""),"Pendiente",IF(EXACT(LOWER(TRIM($O76)),LOWER(TRIM($P76))),"Coincide","Diferente")))</f>
        <v/>
      </c>
      <c r="R76" s="21">
        <f>IF($A76="","",IF($M76="",IF($L76="","Sin fecha prevista",IF(TODAY()&gt;$L76,"Atrasada","Planificada")),IF($Q76="Coincide","Verificada",IF($Q76="Diferente","Incidencia","Pendiente de checksum"))))</f>
        <v/>
      </c>
      <c r="S76" s="21">
        <f>IF(OR($A76="",$C76="",$J76=""),"",IF(COUNTIFS($C$6:$C$105,$C76,$J$6:$J$105,$J76)&gt;1,"Ubicación repetida","Separada"))</f>
        <v/>
      </c>
      <c r="T76" s="21">
        <f>IF($A76="","",IF(COUNTIF($A$6:$A$105,$A76)&gt;1,"ID de copia duplicado",IF(AND($I76&lt;&gt;"",COUNTIF($I$6:$I$105,$I76)&gt;1),"Destino duplicado",IF(AND($D76&lt;&gt;"",$M76&lt;&gt;"",$M76&lt;$D76),"Fecha realizada anterior al rodaje",IF(AND($N76="SHA-256",$O76&lt;&gt;"",LEN(TRIM($O76))&lt;&gt;64),"Longitud de checksum esperado incorrecta",IF(AND($N76="SHA-256",$P76&lt;&gt;"",LEN(TRIM($P76))&lt;&gt;64),"Longitud de checksum obtenido incorrecta",IF(AND($N76="MD5",$O76&lt;&gt;"",LEN(TRIM($O76))&lt;&gt;32),"Longitud de checksum esperado incorrecta",IF(AND($N76="MD5",$P76&lt;&gt;"",LEN(TRIM($P76))&lt;&gt;32),"Longitud de checksum obtenido incorrecta",IF(AND($N76="xxHash64",$O76&lt;&gt;"",LEN(TRIM($O76))&lt;&gt;16),"Longitud de checksum esperado incorrecta",IF(AND($N76="xxHash64",$P76&lt;&gt;"",LEN(TRIM($P76))&lt;&gt;16),"Longitud de checksum obtenido incorrecta",IF(AND($L76&lt;&gt;"",$L76&lt;=TODAY(),COUNTIFS($C$6:$C$105,$C76,$R$6:$R$105,"Verificada")&lt;'Configuración'!$B$4),"Redundancia verificada insuficiente",""))))))))))</f>
        <v/>
      </c>
      <c r="U76" s="22" t="n"/>
    </row>
    <row r="77">
      <c r="A77" s="18" t="n"/>
      <c r="B77" s="19" t="n"/>
      <c r="C77" s="18" t="n"/>
      <c r="D77" s="20" t="n"/>
      <c r="E77" s="18" t="n"/>
      <c r="F77" s="19" t="n"/>
      <c r="G77" s="19" t="n"/>
      <c r="H77" s="19" t="n"/>
      <c r="I77" s="18" t="n"/>
      <c r="J77" s="19" t="n"/>
      <c r="K77" s="19" t="n"/>
      <c r="L77" s="20" t="n"/>
      <c r="M77" s="20" t="n"/>
      <c r="N77" s="19" t="n"/>
      <c r="O77" s="18" t="n"/>
      <c r="P77" s="18" t="n"/>
      <c r="Q77" s="23">
        <f>IF($A77="","",IF(OR($O77="",$P77=""),"Pendiente",IF(EXACT(LOWER(TRIM($O77)),LOWER(TRIM($P77))),"Coincide","Diferente")))</f>
        <v/>
      </c>
      <c r="R77" s="23">
        <f>IF($A77="","",IF($M77="",IF($L77="","Sin fecha prevista",IF(TODAY()&gt;$L77,"Atrasada","Planificada")),IF($Q77="Coincide","Verificada",IF($Q77="Diferente","Incidencia","Pendiente de checksum"))))</f>
        <v/>
      </c>
      <c r="S77" s="23">
        <f>IF(OR($A77="",$C77="",$J77=""),"",IF(COUNTIFS($C$6:$C$105,$C77,$J$6:$J$105,$J77)&gt;1,"Ubicación repetida","Separada"))</f>
        <v/>
      </c>
      <c r="T77" s="23">
        <f>IF($A77="","",IF(COUNTIF($A$6:$A$105,$A77)&gt;1,"ID de copia duplicado",IF(AND($I77&lt;&gt;"",COUNTIF($I$6:$I$105,$I77)&gt;1),"Destino duplicado",IF(AND($D77&lt;&gt;"",$M77&lt;&gt;"",$M77&lt;$D77),"Fecha realizada anterior al rodaje",IF(AND($N77="SHA-256",$O77&lt;&gt;"",LEN(TRIM($O77))&lt;&gt;64),"Longitud de checksum esperado incorrecta",IF(AND($N77="SHA-256",$P77&lt;&gt;"",LEN(TRIM($P77))&lt;&gt;64),"Longitud de checksum obtenido incorrecta",IF(AND($N77="MD5",$O77&lt;&gt;"",LEN(TRIM($O77))&lt;&gt;32),"Longitud de checksum esperado incorrecta",IF(AND($N77="MD5",$P77&lt;&gt;"",LEN(TRIM($P77))&lt;&gt;32),"Longitud de checksum obtenido incorrecta",IF(AND($N77="xxHash64",$O77&lt;&gt;"",LEN(TRIM($O77))&lt;&gt;16),"Longitud de checksum esperado incorrecta",IF(AND($N77="xxHash64",$P77&lt;&gt;"",LEN(TRIM($P77))&lt;&gt;16),"Longitud de checksum obtenido incorrecta",IF(AND($L77&lt;&gt;"",$L77&lt;=TODAY(),COUNTIFS($C$6:$C$105,$C77,$R$6:$R$105,"Verificada")&lt;'Configuración'!$B$4),"Redundancia verificada insuficiente",""))))))))))</f>
        <v/>
      </c>
      <c r="U77" s="22" t="n"/>
    </row>
    <row r="78">
      <c r="A78" s="18" t="n"/>
      <c r="B78" s="19" t="n"/>
      <c r="C78" s="18" t="n"/>
      <c r="D78" s="20" t="n"/>
      <c r="E78" s="18" t="n"/>
      <c r="F78" s="19" t="n"/>
      <c r="G78" s="19" t="n"/>
      <c r="H78" s="19" t="n"/>
      <c r="I78" s="18" t="n"/>
      <c r="J78" s="19" t="n"/>
      <c r="K78" s="19" t="n"/>
      <c r="L78" s="20" t="n"/>
      <c r="M78" s="20" t="n"/>
      <c r="N78" s="19" t="n"/>
      <c r="O78" s="18" t="n"/>
      <c r="P78" s="18" t="n"/>
      <c r="Q78" s="21">
        <f>IF($A78="","",IF(OR($O78="",$P78=""),"Pendiente",IF(EXACT(LOWER(TRIM($O78)),LOWER(TRIM($P78))),"Coincide","Diferente")))</f>
        <v/>
      </c>
      <c r="R78" s="21">
        <f>IF($A78="","",IF($M78="",IF($L78="","Sin fecha prevista",IF(TODAY()&gt;$L78,"Atrasada","Planificada")),IF($Q78="Coincide","Verificada",IF($Q78="Diferente","Incidencia","Pendiente de checksum"))))</f>
        <v/>
      </c>
      <c r="S78" s="21">
        <f>IF(OR($A78="",$C78="",$J78=""),"",IF(COUNTIFS($C$6:$C$105,$C78,$J$6:$J$105,$J78)&gt;1,"Ubicación repetida","Separada"))</f>
        <v/>
      </c>
      <c r="T78" s="21">
        <f>IF($A78="","",IF(COUNTIF($A$6:$A$105,$A78)&gt;1,"ID de copia duplicado",IF(AND($I78&lt;&gt;"",COUNTIF($I$6:$I$105,$I78)&gt;1),"Destino duplicado",IF(AND($D78&lt;&gt;"",$M78&lt;&gt;"",$M78&lt;$D78),"Fecha realizada anterior al rodaje",IF(AND($N78="SHA-256",$O78&lt;&gt;"",LEN(TRIM($O78))&lt;&gt;64),"Longitud de checksum esperado incorrecta",IF(AND($N78="SHA-256",$P78&lt;&gt;"",LEN(TRIM($P78))&lt;&gt;64),"Longitud de checksum obtenido incorrecta",IF(AND($N78="MD5",$O78&lt;&gt;"",LEN(TRIM($O78))&lt;&gt;32),"Longitud de checksum esperado incorrecta",IF(AND($N78="MD5",$P78&lt;&gt;"",LEN(TRIM($P78))&lt;&gt;32),"Longitud de checksum obtenido incorrecta",IF(AND($N78="xxHash64",$O78&lt;&gt;"",LEN(TRIM($O78))&lt;&gt;16),"Longitud de checksum esperado incorrecta",IF(AND($N78="xxHash64",$P78&lt;&gt;"",LEN(TRIM($P78))&lt;&gt;16),"Longitud de checksum obtenido incorrecta",IF(AND($L78&lt;&gt;"",$L78&lt;=TODAY(),COUNTIFS($C$6:$C$105,$C78,$R$6:$R$105,"Verificada")&lt;'Configuración'!$B$4),"Redundancia verificada insuficiente",""))))))))))</f>
        <v/>
      </c>
      <c r="U78" s="22" t="n"/>
    </row>
    <row r="79">
      <c r="A79" s="18" t="n"/>
      <c r="B79" s="19" t="n"/>
      <c r="C79" s="18" t="n"/>
      <c r="D79" s="20" t="n"/>
      <c r="E79" s="18" t="n"/>
      <c r="F79" s="19" t="n"/>
      <c r="G79" s="19" t="n"/>
      <c r="H79" s="19" t="n"/>
      <c r="I79" s="18" t="n"/>
      <c r="J79" s="19" t="n"/>
      <c r="K79" s="19" t="n"/>
      <c r="L79" s="20" t="n"/>
      <c r="M79" s="20" t="n"/>
      <c r="N79" s="19" t="n"/>
      <c r="O79" s="18" t="n"/>
      <c r="P79" s="18" t="n"/>
      <c r="Q79" s="23">
        <f>IF($A79="","",IF(OR($O79="",$P79=""),"Pendiente",IF(EXACT(LOWER(TRIM($O79)),LOWER(TRIM($P79))),"Coincide","Diferente")))</f>
        <v/>
      </c>
      <c r="R79" s="23">
        <f>IF($A79="","",IF($M79="",IF($L79="","Sin fecha prevista",IF(TODAY()&gt;$L79,"Atrasada","Planificada")),IF($Q79="Coincide","Verificada",IF($Q79="Diferente","Incidencia","Pendiente de checksum"))))</f>
        <v/>
      </c>
      <c r="S79" s="23">
        <f>IF(OR($A79="",$C79="",$J79=""),"",IF(COUNTIFS($C$6:$C$105,$C79,$J$6:$J$105,$J79)&gt;1,"Ubicación repetida","Separada"))</f>
        <v/>
      </c>
      <c r="T79" s="23">
        <f>IF($A79="","",IF(COUNTIF($A$6:$A$105,$A79)&gt;1,"ID de copia duplicado",IF(AND($I79&lt;&gt;"",COUNTIF($I$6:$I$105,$I79)&gt;1),"Destino duplicado",IF(AND($D79&lt;&gt;"",$M79&lt;&gt;"",$M79&lt;$D79),"Fecha realizada anterior al rodaje",IF(AND($N79="SHA-256",$O79&lt;&gt;"",LEN(TRIM($O79))&lt;&gt;64),"Longitud de checksum esperado incorrecta",IF(AND($N79="SHA-256",$P79&lt;&gt;"",LEN(TRIM($P79))&lt;&gt;64),"Longitud de checksum obtenido incorrecta",IF(AND($N79="MD5",$O79&lt;&gt;"",LEN(TRIM($O79))&lt;&gt;32),"Longitud de checksum esperado incorrecta",IF(AND($N79="MD5",$P79&lt;&gt;"",LEN(TRIM($P79))&lt;&gt;32),"Longitud de checksum obtenido incorrecta",IF(AND($N79="xxHash64",$O79&lt;&gt;"",LEN(TRIM($O79))&lt;&gt;16),"Longitud de checksum esperado incorrecta",IF(AND($N79="xxHash64",$P79&lt;&gt;"",LEN(TRIM($P79))&lt;&gt;16),"Longitud de checksum obtenido incorrecta",IF(AND($L79&lt;&gt;"",$L79&lt;=TODAY(),COUNTIFS($C$6:$C$105,$C79,$R$6:$R$105,"Verificada")&lt;'Configuración'!$B$4),"Redundancia verificada insuficiente",""))))))))))</f>
        <v/>
      </c>
      <c r="U79" s="22" t="n"/>
    </row>
    <row r="80">
      <c r="A80" s="18" t="n"/>
      <c r="B80" s="19" t="n"/>
      <c r="C80" s="18" t="n"/>
      <c r="D80" s="20" t="n"/>
      <c r="E80" s="18" t="n"/>
      <c r="F80" s="19" t="n"/>
      <c r="G80" s="19" t="n"/>
      <c r="H80" s="19" t="n"/>
      <c r="I80" s="18" t="n"/>
      <c r="J80" s="19" t="n"/>
      <c r="K80" s="19" t="n"/>
      <c r="L80" s="20" t="n"/>
      <c r="M80" s="20" t="n"/>
      <c r="N80" s="19" t="n"/>
      <c r="O80" s="18" t="n"/>
      <c r="P80" s="18" t="n"/>
      <c r="Q80" s="21">
        <f>IF($A80="","",IF(OR($O80="",$P80=""),"Pendiente",IF(EXACT(LOWER(TRIM($O80)),LOWER(TRIM($P80))),"Coincide","Diferente")))</f>
        <v/>
      </c>
      <c r="R80" s="21">
        <f>IF($A80="","",IF($M80="",IF($L80="","Sin fecha prevista",IF(TODAY()&gt;$L80,"Atrasada","Planificada")),IF($Q80="Coincide","Verificada",IF($Q80="Diferente","Incidencia","Pendiente de checksum"))))</f>
        <v/>
      </c>
      <c r="S80" s="21">
        <f>IF(OR($A80="",$C80="",$J80=""),"",IF(COUNTIFS($C$6:$C$105,$C80,$J$6:$J$105,$J80)&gt;1,"Ubicación repetida","Separada"))</f>
        <v/>
      </c>
      <c r="T80" s="21">
        <f>IF($A80="","",IF(COUNTIF($A$6:$A$105,$A80)&gt;1,"ID de copia duplicado",IF(AND($I80&lt;&gt;"",COUNTIF($I$6:$I$105,$I80)&gt;1),"Destino duplicado",IF(AND($D80&lt;&gt;"",$M80&lt;&gt;"",$M80&lt;$D80),"Fecha realizada anterior al rodaje",IF(AND($N80="SHA-256",$O80&lt;&gt;"",LEN(TRIM($O80))&lt;&gt;64),"Longitud de checksum esperado incorrecta",IF(AND($N80="SHA-256",$P80&lt;&gt;"",LEN(TRIM($P80))&lt;&gt;64),"Longitud de checksum obtenido incorrecta",IF(AND($N80="MD5",$O80&lt;&gt;"",LEN(TRIM($O80))&lt;&gt;32),"Longitud de checksum esperado incorrecta",IF(AND($N80="MD5",$P80&lt;&gt;"",LEN(TRIM($P80))&lt;&gt;32),"Longitud de checksum obtenido incorrecta",IF(AND($N80="xxHash64",$O80&lt;&gt;"",LEN(TRIM($O80))&lt;&gt;16),"Longitud de checksum esperado incorrecta",IF(AND($N80="xxHash64",$P80&lt;&gt;"",LEN(TRIM($P80))&lt;&gt;16),"Longitud de checksum obtenido incorrecta",IF(AND($L80&lt;&gt;"",$L80&lt;=TODAY(),COUNTIFS($C$6:$C$105,$C80,$R$6:$R$105,"Verificada")&lt;'Configuración'!$B$4),"Redundancia verificada insuficiente",""))))))))))</f>
        <v/>
      </c>
      <c r="U80" s="22" t="n"/>
    </row>
    <row r="81">
      <c r="A81" s="18" t="n"/>
      <c r="B81" s="19" t="n"/>
      <c r="C81" s="18" t="n"/>
      <c r="D81" s="20" t="n"/>
      <c r="E81" s="18" t="n"/>
      <c r="F81" s="19" t="n"/>
      <c r="G81" s="19" t="n"/>
      <c r="H81" s="19" t="n"/>
      <c r="I81" s="18" t="n"/>
      <c r="J81" s="19" t="n"/>
      <c r="K81" s="19" t="n"/>
      <c r="L81" s="20" t="n"/>
      <c r="M81" s="20" t="n"/>
      <c r="N81" s="19" t="n"/>
      <c r="O81" s="18" t="n"/>
      <c r="P81" s="18" t="n"/>
      <c r="Q81" s="23">
        <f>IF($A81="","",IF(OR($O81="",$P81=""),"Pendiente",IF(EXACT(LOWER(TRIM($O81)),LOWER(TRIM($P81))),"Coincide","Diferente")))</f>
        <v/>
      </c>
      <c r="R81" s="23">
        <f>IF($A81="","",IF($M81="",IF($L81="","Sin fecha prevista",IF(TODAY()&gt;$L81,"Atrasada","Planificada")),IF($Q81="Coincide","Verificada",IF($Q81="Diferente","Incidencia","Pendiente de checksum"))))</f>
        <v/>
      </c>
      <c r="S81" s="23">
        <f>IF(OR($A81="",$C81="",$J81=""),"",IF(COUNTIFS($C$6:$C$105,$C81,$J$6:$J$105,$J81)&gt;1,"Ubicación repetida","Separada"))</f>
        <v/>
      </c>
      <c r="T81" s="23">
        <f>IF($A81="","",IF(COUNTIF($A$6:$A$105,$A81)&gt;1,"ID de copia duplicado",IF(AND($I81&lt;&gt;"",COUNTIF($I$6:$I$105,$I81)&gt;1),"Destino duplicado",IF(AND($D81&lt;&gt;"",$M81&lt;&gt;"",$M81&lt;$D81),"Fecha realizada anterior al rodaje",IF(AND($N81="SHA-256",$O81&lt;&gt;"",LEN(TRIM($O81))&lt;&gt;64),"Longitud de checksum esperado incorrecta",IF(AND($N81="SHA-256",$P81&lt;&gt;"",LEN(TRIM($P81))&lt;&gt;64),"Longitud de checksum obtenido incorrecta",IF(AND($N81="MD5",$O81&lt;&gt;"",LEN(TRIM($O81))&lt;&gt;32),"Longitud de checksum esperado incorrecta",IF(AND($N81="MD5",$P81&lt;&gt;"",LEN(TRIM($P81))&lt;&gt;32),"Longitud de checksum obtenido incorrecta",IF(AND($N81="xxHash64",$O81&lt;&gt;"",LEN(TRIM($O81))&lt;&gt;16),"Longitud de checksum esperado incorrecta",IF(AND($N81="xxHash64",$P81&lt;&gt;"",LEN(TRIM($P81))&lt;&gt;16),"Longitud de checksum obtenido incorrecta",IF(AND($L81&lt;&gt;"",$L81&lt;=TODAY(),COUNTIFS($C$6:$C$105,$C81,$R$6:$R$105,"Verificada")&lt;'Configuración'!$B$4),"Redundancia verificada insuficiente",""))))))))))</f>
        <v/>
      </c>
      <c r="U81" s="22" t="n"/>
    </row>
    <row r="82">
      <c r="A82" s="18" t="n"/>
      <c r="B82" s="19" t="n"/>
      <c r="C82" s="18" t="n"/>
      <c r="D82" s="20" t="n"/>
      <c r="E82" s="18" t="n"/>
      <c r="F82" s="19" t="n"/>
      <c r="G82" s="19" t="n"/>
      <c r="H82" s="19" t="n"/>
      <c r="I82" s="18" t="n"/>
      <c r="J82" s="19" t="n"/>
      <c r="K82" s="19" t="n"/>
      <c r="L82" s="20" t="n"/>
      <c r="M82" s="20" t="n"/>
      <c r="N82" s="19" t="n"/>
      <c r="O82" s="18" t="n"/>
      <c r="P82" s="18" t="n"/>
      <c r="Q82" s="21">
        <f>IF($A82="","",IF(OR($O82="",$P82=""),"Pendiente",IF(EXACT(LOWER(TRIM($O82)),LOWER(TRIM($P82))),"Coincide","Diferente")))</f>
        <v/>
      </c>
      <c r="R82" s="21">
        <f>IF($A82="","",IF($M82="",IF($L82="","Sin fecha prevista",IF(TODAY()&gt;$L82,"Atrasada","Planificada")),IF($Q82="Coincide","Verificada",IF($Q82="Diferente","Incidencia","Pendiente de checksum"))))</f>
        <v/>
      </c>
      <c r="S82" s="21">
        <f>IF(OR($A82="",$C82="",$J82=""),"",IF(COUNTIFS($C$6:$C$105,$C82,$J$6:$J$105,$J82)&gt;1,"Ubicación repetida","Separada"))</f>
        <v/>
      </c>
      <c r="T82" s="21">
        <f>IF($A82="","",IF(COUNTIF($A$6:$A$105,$A82)&gt;1,"ID de copia duplicado",IF(AND($I82&lt;&gt;"",COUNTIF($I$6:$I$105,$I82)&gt;1),"Destino duplicado",IF(AND($D82&lt;&gt;"",$M82&lt;&gt;"",$M82&lt;$D82),"Fecha realizada anterior al rodaje",IF(AND($N82="SHA-256",$O82&lt;&gt;"",LEN(TRIM($O82))&lt;&gt;64),"Longitud de checksum esperado incorrecta",IF(AND($N82="SHA-256",$P82&lt;&gt;"",LEN(TRIM($P82))&lt;&gt;64),"Longitud de checksum obtenido incorrecta",IF(AND($N82="MD5",$O82&lt;&gt;"",LEN(TRIM($O82))&lt;&gt;32),"Longitud de checksum esperado incorrecta",IF(AND($N82="MD5",$P82&lt;&gt;"",LEN(TRIM($P82))&lt;&gt;32),"Longitud de checksum obtenido incorrecta",IF(AND($N82="xxHash64",$O82&lt;&gt;"",LEN(TRIM($O82))&lt;&gt;16),"Longitud de checksum esperado incorrecta",IF(AND($N82="xxHash64",$P82&lt;&gt;"",LEN(TRIM($P82))&lt;&gt;16),"Longitud de checksum obtenido incorrecta",IF(AND($L82&lt;&gt;"",$L82&lt;=TODAY(),COUNTIFS($C$6:$C$105,$C82,$R$6:$R$105,"Verificada")&lt;'Configuración'!$B$4),"Redundancia verificada insuficiente",""))))))))))</f>
        <v/>
      </c>
      <c r="U82" s="22" t="n"/>
    </row>
    <row r="83">
      <c r="A83" s="18" t="n"/>
      <c r="B83" s="19" t="n"/>
      <c r="C83" s="18" t="n"/>
      <c r="D83" s="20" t="n"/>
      <c r="E83" s="18" t="n"/>
      <c r="F83" s="19" t="n"/>
      <c r="G83" s="19" t="n"/>
      <c r="H83" s="19" t="n"/>
      <c r="I83" s="18" t="n"/>
      <c r="J83" s="19" t="n"/>
      <c r="K83" s="19" t="n"/>
      <c r="L83" s="20" t="n"/>
      <c r="M83" s="20" t="n"/>
      <c r="N83" s="19" t="n"/>
      <c r="O83" s="18" t="n"/>
      <c r="P83" s="18" t="n"/>
      <c r="Q83" s="23">
        <f>IF($A83="","",IF(OR($O83="",$P83=""),"Pendiente",IF(EXACT(LOWER(TRIM($O83)),LOWER(TRIM($P83))),"Coincide","Diferente")))</f>
        <v/>
      </c>
      <c r="R83" s="23">
        <f>IF($A83="","",IF($M83="",IF($L83="","Sin fecha prevista",IF(TODAY()&gt;$L83,"Atrasada","Planificada")),IF($Q83="Coincide","Verificada",IF($Q83="Diferente","Incidencia","Pendiente de checksum"))))</f>
        <v/>
      </c>
      <c r="S83" s="23">
        <f>IF(OR($A83="",$C83="",$J83=""),"",IF(COUNTIFS($C$6:$C$105,$C83,$J$6:$J$105,$J83)&gt;1,"Ubicación repetida","Separada"))</f>
        <v/>
      </c>
      <c r="T83" s="23">
        <f>IF($A83="","",IF(COUNTIF($A$6:$A$105,$A83)&gt;1,"ID de copia duplicado",IF(AND($I83&lt;&gt;"",COUNTIF($I$6:$I$105,$I83)&gt;1),"Destino duplicado",IF(AND($D83&lt;&gt;"",$M83&lt;&gt;"",$M83&lt;$D83),"Fecha realizada anterior al rodaje",IF(AND($N83="SHA-256",$O83&lt;&gt;"",LEN(TRIM($O83))&lt;&gt;64),"Longitud de checksum esperado incorrecta",IF(AND($N83="SHA-256",$P83&lt;&gt;"",LEN(TRIM($P83))&lt;&gt;64),"Longitud de checksum obtenido incorrecta",IF(AND($N83="MD5",$O83&lt;&gt;"",LEN(TRIM($O83))&lt;&gt;32),"Longitud de checksum esperado incorrecta",IF(AND($N83="MD5",$P83&lt;&gt;"",LEN(TRIM($P83))&lt;&gt;32),"Longitud de checksum obtenido incorrecta",IF(AND($N83="xxHash64",$O83&lt;&gt;"",LEN(TRIM($O83))&lt;&gt;16),"Longitud de checksum esperado incorrecta",IF(AND($N83="xxHash64",$P83&lt;&gt;"",LEN(TRIM($P83))&lt;&gt;16),"Longitud de checksum obtenido incorrecta",IF(AND($L83&lt;&gt;"",$L83&lt;=TODAY(),COUNTIFS($C$6:$C$105,$C83,$R$6:$R$105,"Verificada")&lt;'Configuración'!$B$4),"Redundancia verificada insuficiente",""))))))))))</f>
        <v/>
      </c>
      <c r="U83" s="22" t="n"/>
    </row>
    <row r="84">
      <c r="A84" s="18" t="n"/>
      <c r="B84" s="19" t="n"/>
      <c r="C84" s="18" t="n"/>
      <c r="D84" s="20" t="n"/>
      <c r="E84" s="18" t="n"/>
      <c r="F84" s="19" t="n"/>
      <c r="G84" s="19" t="n"/>
      <c r="H84" s="19" t="n"/>
      <c r="I84" s="18" t="n"/>
      <c r="J84" s="19" t="n"/>
      <c r="K84" s="19" t="n"/>
      <c r="L84" s="20" t="n"/>
      <c r="M84" s="20" t="n"/>
      <c r="N84" s="19" t="n"/>
      <c r="O84" s="18" t="n"/>
      <c r="P84" s="18" t="n"/>
      <c r="Q84" s="21">
        <f>IF($A84="","",IF(OR($O84="",$P84=""),"Pendiente",IF(EXACT(LOWER(TRIM($O84)),LOWER(TRIM($P84))),"Coincide","Diferente")))</f>
        <v/>
      </c>
      <c r="R84" s="21">
        <f>IF($A84="","",IF($M84="",IF($L84="","Sin fecha prevista",IF(TODAY()&gt;$L84,"Atrasada","Planificada")),IF($Q84="Coincide","Verificada",IF($Q84="Diferente","Incidencia","Pendiente de checksum"))))</f>
        <v/>
      </c>
      <c r="S84" s="21">
        <f>IF(OR($A84="",$C84="",$J84=""),"",IF(COUNTIFS($C$6:$C$105,$C84,$J$6:$J$105,$J84)&gt;1,"Ubicación repetida","Separada"))</f>
        <v/>
      </c>
      <c r="T84" s="21">
        <f>IF($A84="","",IF(COUNTIF($A$6:$A$105,$A84)&gt;1,"ID de copia duplicado",IF(AND($I84&lt;&gt;"",COUNTIF($I$6:$I$105,$I84)&gt;1),"Destino duplicado",IF(AND($D84&lt;&gt;"",$M84&lt;&gt;"",$M84&lt;$D84),"Fecha realizada anterior al rodaje",IF(AND($N84="SHA-256",$O84&lt;&gt;"",LEN(TRIM($O84))&lt;&gt;64),"Longitud de checksum esperado incorrecta",IF(AND($N84="SHA-256",$P84&lt;&gt;"",LEN(TRIM($P84))&lt;&gt;64),"Longitud de checksum obtenido incorrecta",IF(AND($N84="MD5",$O84&lt;&gt;"",LEN(TRIM($O84))&lt;&gt;32),"Longitud de checksum esperado incorrecta",IF(AND($N84="MD5",$P84&lt;&gt;"",LEN(TRIM($P84))&lt;&gt;32),"Longitud de checksum obtenido incorrecta",IF(AND($N84="xxHash64",$O84&lt;&gt;"",LEN(TRIM($O84))&lt;&gt;16),"Longitud de checksum esperado incorrecta",IF(AND($N84="xxHash64",$P84&lt;&gt;"",LEN(TRIM($P84))&lt;&gt;16),"Longitud de checksum obtenido incorrecta",IF(AND($L84&lt;&gt;"",$L84&lt;=TODAY(),COUNTIFS($C$6:$C$105,$C84,$R$6:$R$105,"Verificada")&lt;'Configuración'!$B$4),"Redundancia verificada insuficiente",""))))))))))</f>
        <v/>
      </c>
      <c r="U84" s="22" t="n"/>
    </row>
    <row r="85">
      <c r="A85" s="18" t="n"/>
      <c r="B85" s="19" t="n"/>
      <c r="C85" s="18" t="n"/>
      <c r="D85" s="20" t="n"/>
      <c r="E85" s="18" t="n"/>
      <c r="F85" s="19" t="n"/>
      <c r="G85" s="19" t="n"/>
      <c r="H85" s="19" t="n"/>
      <c r="I85" s="18" t="n"/>
      <c r="J85" s="19" t="n"/>
      <c r="K85" s="19" t="n"/>
      <c r="L85" s="20" t="n"/>
      <c r="M85" s="20" t="n"/>
      <c r="N85" s="19" t="n"/>
      <c r="O85" s="18" t="n"/>
      <c r="P85" s="18" t="n"/>
      <c r="Q85" s="23">
        <f>IF($A85="","",IF(OR($O85="",$P85=""),"Pendiente",IF(EXACT(LOWER(TRIM($O85)),LOWER(TRIM($P85))),"Coincide","Diferente")))</f>
        <v/>
      </c>
      <c r="R85" s="23">
        <f>IF($A85="","",IF($M85="",IF($L85="","Sin fecha prevista",IF(TODAY()&gt;$L85,"Atrasada","Planificada")),IF($Q85="Coincide","Verificada",IF($Q85="Diferente","Incidencia","Pendiente de checksum"))))</f>
        <v/>
      </c>
      <c r="S85" s="23">
        <f>IF(OR($A85="",$C85="",$J85=""),"",IF(COUNTIFS($C$6:$C$105,$C85,$J$6:$J$105,$J85)&gt;1,"Ubicación repetida","Separada"))</f>
        <v/>
      </c>
      <c r="T85" s="23">
        <f>IF($A85="","",IF(COUNTIF($A$6:$A$105,$A85)&gt;1,"ID de copia duplicado",IF(AND($I85&lt;&gt;"",COUNTIF($I$6:$I$105,$I85)&gt;1),"Destino duplicado",IF(AND($D85&lt;&gt;"",$M85&lt;&gt;"",$M85&lt;$D85),"Fecha realizada anterior al rodaje",IF(AND($N85="SHA-256",$O85&lt;&gt;"",LEN(TRIM($O85))&lt;&gt;64),"Longitud de checksum esperado incorrecta",IF(AND($N85="SHA-256",$P85&lt;&gt;"",LEN(TRIM($P85))&lt;&gt;64),"Longitud de checksum obtenido incorrecta",IF(AND($N85="MD5",$O85&lt;&gt;"",LEN(TRIM($O85))&lt;&gt;32),"Longitud de checksum esperado incorrecta",IF(AND($N85="MD5",$P85&lt;&gt;"",LEN(TRIM($P85))&lt;&gt;32),"Longitud de checksum obtenido incorrecta",IF(AND($N85="xxHash64",$O85&lt;&gt;"",LEN(TRIM($O85))&lt;&gt;16),"Longitud de checksum esperado incorrecta",IF(AND($N85="xxHash64",$P85&lt;&gt;"",LEN(TRIM($P85))&lt;&gt;16),"Longitud de checksum obtenido incorrecta",IF(AND($L85&lt;&gt;"",$L85&lt;=TODAY(),COUNTIFS($C$6:$C$105,$C85,$R$6:$R$105,"Verificada")&lt;'Configuración'!$B$4),"Redundancia verificada insuficiente",""))))))))))</f>
        <v/>
      </c>
      <c r="U85" s="22" t="n"/>
    </row>
    <row r="86">
      <c r="A86" s="18" t="n"/>
      <c r="B86" s="19" t="n"/>
      <c r="C86" s="18" t="n"/>
      <c r="D86" s="20" t="n"/>
      <c r="E86" s="18" t="n"/>
      <c r="F86" s="19" t="n"/>
      <c r="G86" s="19" t="n"/>
      <c r="H86" s="19" t="n"/>
      <c r="I86" s="18" t="n"/>
      <c r="J86" s="19" t="n"/>
      <c r="K86" s="19" t="n"/>
      <c r="L86" s="20" t="n"/>
      <c r="M86" s="20" t="n"/>
      <c r="N86" s="19" t="n"/>
      <c r="O86" s="18" t="n"/>
      <c r="P86" s="18" t="n"/>
      <c r="Q86" s="21">
        <f>IF($A86="","",IF(OR($O86="",$P86=""),"Pendiente",IF(EXACT(LOWER(TRIM($O86)),LOWER(TRIM($P86))),"Coincide","Diferente")))</f>
        <v/>
      </c>
      <c r="R86" s="21">
        <f>IF($A86="","",IF($M86="",IF($L86="","Sin fecha prevista",IF(TODAY()&gt;$L86,"Atrasada","Planificada")),IF($Q86="Coincide","Verificada",IF($Q86="Diferente","Incidencia","Pendiente de checksum"))))</f>
        <v/>
      </c>
      <c r="S86" s="21">
        <f>IF(OR($A86="",$C86="",$J86=""),"",IF(COUNTIFS($C$6:$C$105,$C86,$J$6:$J$105,$J86)&gt;1,"Ubicación repetida","Separada"))</f>
        <v/>
      </c>
      <c r="T86" s="21">
        <f>IF($A86="","",IF(COUNTIF($A$6:$A$105,$A86)&gt;1,"ID de copia duplicado",IF(AND($I86&lt;&gt;"",COUNTIF($I$6:$I$105,$I86)&gt;1),"Destino duplicado",IF(AND($D86&lt;&gt;"",$M86&lt;&gt;"",$M86&lt;$D86),"Fecha realizada anterior al rodaje",IF(AND($N86="SHA-256",$O86&lt;&gt;"",LEN(TRIM($O86))&lt;&gt;64),"Longitud de checksum esperado incorrecta",IF(AND($N86="SHA-256",$P86&lt;&gt;"",LEN(TRIM($P86))&lt;&gt;64),"Longitud de checksum obtenido incorrecta",IF(AND($N86="MD5",$O86&lt;&gt;"",LEN(TRIM($O86))&lt;&gt;32),"Longitud de checksum esperado incorrecta",IF(AND($N86="MD5",$P86&lt;&gt;"",LEN(TRIM($P86))&lt;&gt;32),"Longitud de checksum obtenido incorrecta",IF(AND($N86="xxHash64",$O86&lt;&gt;"",LEN(TRIM($O86))&lt;&gt;16),"Longitud de checksum esperado incorrecta",IF(AND($N86="xxHash64",$P86&lt;&gt;"",LEN(TRIM($P86))&lt;&gt;16),"Longitud de checksum obtenido incorrecta",IF(AND($L86&lt;&gt;"",$L86&lt;=TODAY(),COUNTIFS($C$6:$C$105,$C86,$R$6:$R$105,"Verificada")&lt;'Configuración'!$B$4),"Redundancia verificada insuficiente",""))))))))))</f>
        <v/>
      </c>
      <c r="U86" s="22" t="n"/>
    </row>
    <row r="87">
      <c r="A87" s="18" t="n"/>
      <c r="B87" s="19" t="n"/>
      <c r="C87" s="18" t="n"/>
      <c r="D87" s="20" t="n"/>
      <c r="E87" s="18" t="n"/>
      <c r="F87" s="19" t="n"/>
      <c r="G87" s="19" t="n"/>
      <c r="H87" s="19" t="n"/>
      <c r="I87" s="18" t="n"/>
      <c r="J87" s="19" t="n"/>
      <c r="K87" s="19" t="n"/>
      <c r="L87" s="20" t="n"/>
      <c r="M87" s="20" t="n"/>
      <c r="N87" s="19" t="n"/>
      <c r="O87" s="18" t="n"/>
      <c r="P87" s="18" t="n"/>
      <c r="Q87" s="23">
        <f>IF($A87="","",IF(OR($O87="",$P87=""),"Pendiente",IF(EXACT(LOWER(TRIM($O87)),LOWER(TRIM($P87))),"Coincide","Diferente")))</f>
        <v/>
      </c>
      <c r="R87" s="23">
        <f>IF($A87="","",IF($M87="",IF($L87="","Sin fecha prevista",IF(TODAY()&gt;$L87,"Atrasada","Planificada")),IF($Q87="Coincide","Verificada",IF($Q87="Diferente","Incidencia","Pendiente de checksum"))))</f>
        <v/>
      </c>
      <c r="S87" s="23">
        <f>IF(OR($A87="",$C87="",$J87=""),"",IF(COUNTIFS($C$6:$C$105,$C87,$J$6:$J$105,$J87)&gt;1,"Ubicación repetida","Separada"))</f>
        <v/>
      </c>
      <c r="T87" s="23">
        <f>IF($A87="","",IF(COUNTIF($A$6:$A$105,$A87)&gt;1,"ID de copia duplicado",IF(AND($I87&lt;&gt;"",COUNTIF($I$6:$I$105,$I87)&gt;1),"Destino duplicado",IF(AND($D87&lt;&gt;"",$M87&lt;&gt;"",$M87&lt;$D87),"Fecha realizada anterior al rodaje",IF(AND($N87="SHA-256",$O87&lt;&gt;"",LEN(TRIM($O87))&lt;&gt;64),"Longitud de checksum esperado incorrecta",IF(AND($N87="SHA-256",$P87&lt;&gt;"",LEN(TRIM($P87))&lt;&gt;64),"Longitud de checksum obtenido incorrecta",IF(AND($N87="MD5",$O87&lt;&gt;"",LEN(TRIM($O87))&lt;&gt;32),"Longitud de checksum esperado incorrecta",IF(AND($N87="MD5",$P87&lt;&gt;"",LEN(TRIM($P87))&lt;&gt;32),"Longitud de checksum obtenido incorrecta",IF(AND($N87="xxHash64",$O87&lt;&gt;"",LEN(TRIM($O87))&lt;&gt;16),"Longitud de checksum esperado incorrecta",IF(AND($N87="xxHash64",$P87&lt;&gt;"",LEN(TRIM($P87))&lt;&gt;16),"Longitud de checksum obtenido incorrecta",IF(AND($L87&lt;&gt;"",$L87&lt;=TODAY(),COUNTIFS($C$6:$C$105,$C87,$R$6:$R$105,"Verificada")&lt;'Configuración'!$B$4),"Redundancia verificada insuficiente",""))))))))))</f>
        <v/>
      </c>
      <c r="U87" s="22" t="n"/>
    </row>
    <row r="88">
      <c r="A88" s="18" t="n"/>
      <c r="B88" s="19" t="n"/>
      <c r="C88" s="18" t="n"/>
      <c r="D88" s="20" t="n"/>
      <c r="E88" s="18" t="n"/>
      <c r="F88" s="19" t="n"/>
      <c r="G88" s="19" t="n"/>
      <c r="H88" s="19" t="n"/>
      <c r="I88" s="18" t="n"/>
      <c r="J88" s="19" t="n"/>
      <c r="K88" s="19" t="n"/>
      <c r="L88" s="20" t="n"/>
      <c r="M88" s="20" t="n"/>
      <c r="N88" s="19" t="n"/>
      <c r="O88" s="18" t="n"/>
      <c r="P88" s="18" t="n"/>
      <c r="Q88" s="21">
        <f>IF($A88="","",IF(OR($O88="",$P88=""),"Pendiente",IF(EXACT(LOWER(TRIM($O88)),LOWER(TRIM($P88))),"Coincide","Diferente")))</f>
        <v/>
      </c>
      <c r="R88" s="21">
        <f>IF($A88="","",IF($M88="",IF($L88="","Sin fecha prevista",IF(TODAY()&gt;$L88,"Atrasada","Planificada")),IF($Q88="Coincide","Verificada",IF($Q88="Diferente","Incidencia","Pendiente de checksum"))))</f>
        <v/>
      </c>
      <c r="S88" s="21">
        <f>IF(OR($A88="",$C88="",$J88=""),"",IF(COUNTIFS($C$6:$C$105,$C88,$J$6:$J$105,$J88)&gt;1,"Ubicación repetida","Separada"))</f>
        <v/>
      </c>
      <c r="T88" s="21">
        <f>IF($A88="","",IF(COUNTIF($A$6:$A$105,$A88)&gt;1,"ID de copia duplicado",IF(AND($I88&lt;&gt;"",COUNTIF($I$6:$I$105,$I88)&gt;1),"Destino duplicado",IF(AND($D88&lt;&gt;"",$M88&lt;&gt;"",$M88&lt;$D88),"Fecha realizada anterior al rodaje",IF(AND($N88="SHA-256",$O88&lt;&gt;"",LEN(TRIM($O88))&lt;&gt;64),"Longitud de checksum esperado incorrecta",IF(AND($N88="SHA-256",$P88&lt;&gt;"",LEN(TRIM($P88))&lt;&gt;64),"Longitud de checksum obtenido incorrecta",IF(AND($N88="MD5",$O88&lt;&gt;"",LEN(TRIM($O88))&lt;&gt;32),"Longitud de checksum esperado incorrecta",IF(AND($N88="MD5",$P88&lt;&gt;"",LEN(TRIM($P88))&lt;&gt;32),"Longitud de checksum obtenido incorrecta",IF(AND($N88="xxHash64",$O88&lt;&gt;"",LEN(TRIM($O88))&lt;&gt;16),"Longitud de checksum esperado incorrecta",IF(AND($N88="xxHash64",$P88&lt;&gt;"",LEN(TRIM($P88))&lt;&gt;16),"Longitud de checksum obtenido incorrecta",IF(AND($L88&lt;&gt;"",$L88&lt;=TODAY(),COUNTIFS($C$6:$C$105,$C88,$R$6:$R$105,"Verificada")&lt;'Configuración'!$B$4),"Redundancia verificada insuficiente",""))))))))))</f>
        <v/>
      </c>
      <c r="U88" s="22" t="n"/>
    </row>
    <row r="89">
      <c r="A89" s="18" t="n"/>
      <c r="B89" s="19" t="n"/>
      <c r="C89" s="18" t="n"/>
      <c r="D89" s="20" t="n"/>
      <c r="E89" s="18" t="n"/>
      <c r="F89" s="19" t="n"/>
      <c r="G89" s="19" t="n"/>
      <c r="H89" s="19" t="n"/>
      <c r="I89" s="18" t="n"/>
      <c r="J89" s="19" t="n"/>
      <c r="K89" s="19" t="n"/>
      <c r="L89" s="20" t="n"/>
      <c r="M89" s="20" t="n"/>
      <c r="N89" s="19" t="n"/>
      <c r="O89" s="18" t="n"/>
      <c r="P89" s="18" t="n"/>
      <c r="Q89" s="23">
        <f>IF($A89="","",IF(OR($O89="",$P89=""),"Pendiente",IF(EXACT(LOWER(TRIM($O89)),LOWER(TRIM($P89))),"Coincide","Diferente")))</f>
        <v/>
      </c>
      <c r="R89" s="23">
        <f>IF($A89="","",IF($M89="",IF($L89="","Sin fecha prevista",IF(TODAY()&gt;$L89,"Atrasada","Planificada")),IF($Q89="Coincide","Verificada",IF($Q89="Diferente","Incidencia","Pendiente de checksum"))))</f>
        <v/>
      </c>
      <c r="S89" s="23">
        <f>IF(OR($A89="",$C89="",$J89=""),"",IF(COUNTIFS($C$6:$C$105,$C89,$J$6:$J$105,$J89)&gt;1,"Ubicación repetida","Separada"))</f>
        <v/>
      </c>
      <c r="T89" s="23">
        <f>IF($A89="","",IF(COUNTIF($A$6:$A$105,$A89)&gt;1,"ID de copia duplicado",IF(AND($I89&lt;&gt;"",COUNTIF($I$6:$I$105,$I89)&gt;1),"Destino duplicado",IF(AND($D89&lt;&gt;"",$M89&lt;&gt;"",$M89&lt;$D89),"Fecha realizada anterior al rodaje",IF(AND($N89="SHA-256",$O89&lt;&gt;"",LEN(TRIM($O89))&lt;&gt;64),"Longitud de checksum esperado incorrecta",IF(AND($N89="SHA-256",$P89&lt;&gt;"",LEN(TRIM($P89))&lt;&gt;64),"Longitud de checksum obtenido incorrecta",IF(AND($N89="MD5",$O89&lt;&gt;"",LEN(TRIM($O89))&lt;&gt;32),"Longitud de checksum esperado incorrecta",IF(AND($N89="MD5",$P89&lt;&gt;"",LEN(TRIM($P89))&lt;&gt;32),"Longitud de checksum obtenido incorrecta",IF(AND($N89="xxHash64",$O89&lt;&gt;"",LEN(TRIM($O89))&lt;&gt;16),"Longitud de checksum esperado incorrecta",IF(AND($N89="xxHash64",$P89&lt;&gt;"",LEN(TRIM($P89))&lt;&gt;16),"Longitud de checksum obtenido incorrecta",IF(AND($L89&lt;&gt;"",$L89&lt;=TODAY(),COUNTIFS($C$6:$C$105,$C89,$R$6:$R$105,"Verificada")&lt;'Configuración'!$B$4),"Redundancia verificada insuficiente",""))))))))))</f>
        <v/>
      </c>
      <c r="U89" s="22" t="n"/>
    </row>
    <row r="90">
      <c r="A90" s="18" t="n"/>
      <c r="B90" s="19" t="n"/>
      <c r="C90" s="18" t="n"/>
      <c r="D90" s="20" t="n"/>
      <c r="E90" s="18" t="n"/>
      <c r="F90" s="19" t="n"/>
      <c r="G90" s="19" t="n"/>
      <c r="H90" s="19" t="n"/>
      <c r="I90" s="18" t="n"/>
      <c r="J90" s="19" t="n"/>
      <c r="K90" s="19" t="n"/>
      <c r="L90" s="20" t="n"/>
      <c r="M90" s="20" t="n"/>
      <c r="N90" s="19" t="n"/>
      <c r="O90" s="18" t="n"/>
      <c r="P90" s="18" t="n"/>
      <c r="Q90" s="21">
        <f>IF($A90="","",IF(OR($O90="",$P90=""),"Pendiente",IF(EXACT(LOWER(TRIM($O90)),LOWER(TRIM($P90))),"Coincide","Diferente")))</f>
        <v/>
      </c>
      <c r="R90" s="21">
        <f>IF($A90="","",IF($M90="",IF($L90="","Sin fecha prevista",IF(TODAY()&gt;$L90,"Atrasada","Planificada")),IF($Q90="Coincide","Verificada",IF($Q90="Diferente","Incidencia","Pendiente de checksum"))))</f>
        <v/>
      </c>
      <c r="S90" s="21">
        <f>IF(OR($A90="",$C90="",$J90=""),"",IF(COUNTIFS($C$6:$C$105,$C90,$J$6:$J$105,$J90)&gt;1,"Ubicación repetida","Separada"))</f>
        <v/>
      </c>
      <c r="T90" s="21">
        <f>IF($A90="","",IF(COUNTIF($A$6:$A$105,$A90)&gt;1,"ID de copia duplicado",IF(AND($I90&lt;&gt;"",COUNTIF($I$6:$I$105,$I90)&gt;1),"Destino duplicado",IF(AND($D90&lt;&gt;"",$M90&lt;&gt;"",$M90&lt;$D90),"Fecha realizada anterior al rodaje",IF(AND($N90="SHA-256",$O90&lt;&gt;"",LEN(TRIM($O90))&lt;&gt;64),"Longitud de checksum esperado incorrecta",IF(AND($N90="SHA-256",$P90&lt;&gt;"",LEN(TRIM($P90))&lt;&gt;64),"Longitud de checksum obtenido incorrecta",IF(AND($N90="MD5",$O90&lt;&gt;"",LEN(TRIM($O90))&lt;&gt;32),"Longitud de checksum esperado incorrecta",IF(AND($N90="MD5",$P90&lt;&gt;"",LEN(TRIM($P90))&lt;&gt;32),"Longitud de checksum obtenido incorrecta",IF(AND($N90="xxHash64",$O90&lt;&gt;"",LEN(TRIM($O90))&lt;&gt;16),"Longitud de checksum esperado incorrecta",IF(AND($N90="xxHash64",$P90&lt;&gt;"",LEN(TRIM($P90))&lt;&gt;16),"Longitud de checksum obtenido incorrecta",IF(AND($L90&lt;&gt;"",$L90&lt;=TODAY(),COUNTIFS($C$6:$C$105,$C90,$R$6:$R$105,"Verificada")&lt;'Configuración'!$B$4),"Redundancia verificada insuficiente",""))))))))))</f>
        <v/>
      </c>
      <c r="U90" s="22" t="n"/>
    </row>
    <row r="91">
      <c r="A91" s="18" t="n"/>
      <c r="B91" s="19" t="n"/>
      <c r="C91" s="18" t="n"/>
      <c r="D91" s="20" t="n"/>
      <c r="E91" s="18" t="n"/>
      <c r="F91" s="19" t="n"/>
      <c r="G91" s="19" t="n"/>
      <c r="H91" s="19" t="n"/>
      <c r="I91" s="18" t="n"/>
      <c r="J91" s="19" t="n"/>
      <c r="K91" s="19" t="n"/>
      <c r="L91" s="20" t="n"/>
      <c r="M91" s="20" t="n"/>
      <c r="N91" s="19" t="n"/>
      <c r="O91" s="18" t="n"/>
      <c r="P91" s="18" t="n"/>
      <c r="Q91" s="23">
        <f>IF($A91="","",IF(OR($O91="",$P91=""),"Pendiente",IF(EXACT(LOWER(TRIM($O91)),LOWER(TRIM($P91))),"Coincide","Diferente")))</f>
        <v/>
      </c>
      <c r="R91" s="23">
        <f>IF($A91="","",IF($M91="",IF($L91="","Sin fecha prevista",IF(TODAY()&gt;$L91,"Atrasada","Planificada")),IF($Q91="Coincide","Verificada",IF($Q91="Diferente","Incidencia","Pendiente de checksum"))))</f>
        <v/>
      </c>
      <c r="S91" s="23">
        <f>IF(OR($A91="",$C91="",$J91=""),"",IF(COUNTIFS($C$6:$C$105,$C91,$J$6:$J$105,$J91)&gt;1,"Ubicación repetida","Separada"))</f>
        <v/>
      </c>
      <c r="T91" s="23">
        <f>IF($A91="","",IF(COUNTIF($A$6:$A$105,$A91)&gt;1,"ID de copia duplicado",IF(AND($I91&lt;&gt;"",COUNTIF($I$6:$I$105,$I91)&gt;1),"Destino duplicado",IF(AND($D91&lt;&gt;"",$M91&lt;&gt;"",$M91&lt;$D91),"Fecha realizada anterior al rodaje",IF(AND($N91="SHA-256",$O91&lt;&gt;"",LEN(TRIM($O91))&lt;&gt;64),"Longitud de checksum esperado incorrecta",IF(AND($N91="SHA-256",$P91&lt;&gt;"",LEN(TRIM($P91))&lt;&gt;64),"Longitud de checksum obtenido incorrecta",IF(AND($N91="MD5",$O91&lt;&gt;"",LEN(TRIM($O91))&lt;&gt;32),"Longitud de checksum esperado incorrecta",IF(AND($N91="MD5",$P91&lt;&gt;"",LEN(TRIM($P91))&lt;&gt;32),"Longitud de checksum obtenido incorrecta",IF(AND($N91="xxHash64",$O91&lt;&gt;"",LEN(TRIM($O91))&lt;&gt;16),"Longitud de checksum esperado incorrecta",IF(AND($N91="xxHash64",$P91&lt;&gt;"",LEN(TRIM($P91))&lt;&gt;16),"Longitud de checksum obtenido incorrecta",IF(AND($L91&lt;&gt;"",$L91&lt;=TODAY(),COUNTIFS($C$6:$C$105,$C91,$R$6:$R$105,"Verificada")&lt;'Configuración'!$B$4),"Redundancia verificada insuficiente",""))))))))))</f>
        <v/>
      </c>
      <c r="U91" s="22" t="n"/>
    </row>
    <row r="92">
      <c r="A92" s="18" t="n"/>
      <c r="B92" s="19" t="n"/>
      <c r="C92" s="18" t="n"/>
      <c r="D92" s="20" t="n"/>
      <c r="E92" s="18" t="n"/>
      <c r="F92" s="19" t="n"/>
      <c r="G92" s="19" t="n"/>
      <c r="H92" s="19" t="n"/>
      <c r="I92" s="18" t="n"/>
      <c r="J92" s="19" t="n"/>
      <c r="K92" s="19" t="n"/>
      <c r="L92" s="20" t="n"/>
      <c r="M92" s="20" t="n"/>
      <c r="N92" s="19" t="n"/>
      <c r="O92" s="18" t="n"/>
      <c r="P92" s="18" t="n"/>
      <c r="Q92" s="21">
        <f>IF($A92="","",IF(OR($O92="",$P92=""),"Pendiente",IF(EXACT(LOWER(TRIM($O92)),LOWER(TRIM($P92))),"Coincide","Diferente")))</f>
        <v/>
      </c>
      <c r="R92" s="21">
        <f>IF($A92="","",IF($M92="",IF($L92="","Sin fecha prevista",IF(TODAY()&gt;$L92,"Atrasada","Planificada")),IF($Q92="Coincide","Verificada",IF($Q92="Diferente","Incidencia","Pendiente de checksum"))))</f>
        <v/>
      </c>
      <c r="S92" s="21">
        <f>IF(OR($A92="",$C92="",$J92=""),"",IF(COUNTIFS($C$6:$C$105,$C92,$J$6:$J$105,$J92)&gt;1,"Ubicación repetida","Separada"))</f>
        <v/>
      </c>
      <c r="T92" s="21">
        <f>IF($A92="","",IF(COUNTIF($A$6:$A$105,$A92)&gt;1,"ID de copia duplicado",IF(AND($I92&lt;&gt;"",COUNTIF($I$6:$I$105,$I92)&gt;1),"Destino duplicado",IF(AND($D92&lt;&gt;"",$M92&lt;&gt;"",$M92&lt;$D92),"Fecha realizada anterior al rodaje",IF(AND($N92="SHA-256",$O92&lt;&gt;"",LEN(TRIM($O92))&lt;&gt;64),"Longitud de checksum esperado incorrecta",IF(AND($N92="SHA-256",$P92&lt;&gt;"",LEN(TRIM($P92))&lt;&gt;64),"Longitud de checksum obtenido incorrecta",IF(AND($N92="MD5",$O92&lt;&gt;"",LEN(TRIM($O92))&lt;&gt;32),"Longitud de checksum esperado incorrecta",IF(AND($N92="MD5",$P92&lt;&gt;"",LEN(TRIM($P92))&lt;&gt;32),"Longitud de checksum obtenido incorrecta",IF(AND($N92="xxHash64",$O92&lt;&gt;"",LEN(TRIM($O92))&lt;&gt;16),"Longitud de checksum esperado incorrecta",IF(AND($N92="xxHash64",$P92&lt;&gt;"",LEN(TRIM($P92))&lt;&gt;16),"Longitud de checksum obtenido incorrecta",IF(AND($L92&lt;&gt;"",$L92&lt;=TODAY(),COUNTIFS($C$6:$C$105,$C92,$R$6:$R$105,"Verificada")&lt;'Configuración'!$B$4),"Redundancia verificada insuficiente",""))))))))))</f>
        <v/>
      </c>
      <c r="U92" s="22" t="n"/>
    </row>
    <row r="93">
      <c r="A93" s="18" t="n"/>
      <c r="B93" s="19" t="n"/>
      <c r="C93" s="18" t="n"/>
      <c r="D93" s="20" t="n"/>
      <c r="E93" s="18" t="n"/>
      <c r="F93" s="19" t="n"/>
      <c r="G93" s="19" t="n"/>
      <c r="H93" s="19" t="n"/>
      <c r="I93" s="18" t="n"/>
      <c r="J93" s="19" t="n"/>
      <c r="K93" s="19" t="n"/>
      <c r="L93" s="20" t="n"/>
      <c r="M93" s="20" t="n"/>
      <c r="N93" s="19" t="n"/>
      <c r="O93" s="18" t="n"/>
      <c r="P93" s="18" t="n"/>
      <c r="Q93" s="23">
        <f>IF($A93="","",IF(OR($O93="",$P93=""),"Pendiente",IF(EXACT(LOWER(TRIM($O93)),LOWER(TRIM($P93))),"Coincide","Diferente")))</f>
        <v/>
      </c>
      <c r="R93" s="23">
        <f>IF($A93="","",IF($M93="",IF($L93="","Sin fecha prevista",IF(TODAY()&gt;$L93,"Atrasada","Planificada")),IF($Q93="Coincide","Verificada",IF($Q93="Diferente","Incidencia","Pendiente de checksum"))))</f>
        <v/>
      </c>
      <c r="S93" s="23">
        <f>IF(OR($A93="",$C93="",$J93=""),"",IF(COUNTIFS($C$6:$C$105,$C93,$J$6:$J$105,$J93)&gt;1,"Ubicación repetida","Separada"))</f>
        <v/>
      </c>
      <c r="T93" s="23">
        <f>IF($A93="","",IF(COUNTIF($A$6:$A$105,$A93)&gt;1,"ID de copia duplicado",IF(AND($I93&lt;&gt;"",COUNTIF($I$6:$I$105,$I93)&gt;1),"Destino duplicado",IF(AND($D93&lt;&gt;"",$M93&lt;&gt;"",$M93&lt;$D93),"Fecha realizada anterior al rodaje",IF(AND($N93="SHA-256",$O93&lt;&gt;"",LEN(TRIM($O93))&lt;&gt;64),"Longitud de checksum esperado incorrecta",IF(AND($N93="SHA-256",$P93&lt;&gt;"",LEN(TRIM($P93))&lt;&gt;64),"Longitud de checksum obtenido incorrecta",IF(AND($N93="MD5",$O93&lt;&gt;"",LEN(TRIM($O93))&lt;&gt;32),"Longitud de checksum esperado incorrecta",IF(AND($N93="MD5",$P93&lt;&gt;"",LEN(TRIM($P93))&lt;&gt;32),"Longitud de checksum obtenido incorrecta",IF(AND($N93="xxHash64",$O93&lt;&gt;"",LEN(TRIM($O93))&lt;&gt;16),"Longitud de checksum esperado incorrecta",IF(AND($N93="xxHash64",$P93&lt;&gt;"",LEN(TRIM($P93))&lt;&gt;16),"Longitud de checksum obtenido incorrecta",IF(AND($L93&lt;&gt;"",$L93&lt;=TODAY(),COUNTIFS($C$6:$C$105,$C93,$R$6:$R$105,"Verificada")&lt;'Configuración'!$B$4),"Redundancia verificada insuficiente",""))))))))))</f>
        <v/>
      </c>
      <c r="U93" s="22" t="n"/>
    </row>
    <row r="94">
      <c r="A94" s="18" t="n"/>
      <c r="B94" s="19" t="n"/>
      <c r="C94" s="18" t="n"/>
      <c r="D94" s="20" t="n"/>
      <c r="E94" s="18" t="n"/>
      <c r="F94" s="19" t="n"/>
      <c r="G94" s="19" t="n"/>
      <c r="H94" s="19" t="n"/>
      <c r="I94" s="18" t="n"/>
      <c r="J94" s="19" t="n"/>
      <c r="K94" s="19" t="n"/>
      <c r="L94" s="20" t="n"/>
      <c r="M94" s="20" t="n"/>
      <c r="N94" s="19" t="n"/>
      <c r="O94" s="18" t="n"/>
      <c r="P94" s="18" t="n"/>
      <c r="Q94" s="21">
        <f>IF($A94="","",IF(OR($O94="",$P94=""),"Pendiente",IF(EXACT(LOWER(TRIM($O94)),LOWER(TRIM($P94))),"Coincide","Diferente")))</f>
        <v/>
      </c>
      <c r="R94" s="21">
        <f>IF($A94="","",IF($M94="",IF($L94="","Sin fecha prevista",IF(TODAY()&gt;$L94,"Atrasada","Planificada")),IF($Q94="Coincide","Verificada",IF($Q94="Diferente","Incidencia","Pendiente de checksum"))))</f>
        <v/>
      </c>
      <c r="S94" s="21">
        <f>IF(OR($A94="",$C94="",$J94=""),"",IF(COUNTIFS($C$6:$C$105,$C94,$J$6:$J$105,$J94)&gt;1,"Ubicación repetida","Separada"))</f>
        <v/>
      </c>
      <c r="T94" s="21">
        <f>IF($A94="","",IF(COUNTIF($A$6:$A$105,$A94)&gt;1,"ID de copia duplicado",IF(AND($I94&lt;&gt;"",COUNTIF($I$6:$I$105,$I94)&gt;1),"Destino duplicado",IF(AND($D94&lt;&gt;"",$M94&lt;&gt;"",$M94&lt;$D94),"Fecha realizada anterior al rodaje",IF(AND($N94="SHA-256",$O94&lt;&gt;"",LEN(TRIM($O94))&lt;&gt;64),"Longitud de checksum esperado incorrecta",IF(AND($N94="SHA-256",$P94&lt;&gt;"",LEN(TRIM($P94))&lt;&gt;64),"Longitud de checksum obtenido incorrecta",IF(AND($N94="MD5",$O94&lt;&gt;"",LEN(TRIM($O94))&lt;&gt;32),"Longitud de checksum esperado incorrecta",IF(AND($N94="MD5",$P94&lt;&gt;"",LEN(TRIM($P94))&lt;&gt;32),"Longitud de checksum obtenido incorrecta",IF(AND($N94="xxHash64",$O94&lt;&gt;"",LEN(TRIM($O94))&lt;&gt;16),"Longitud de checksum esperado incorrecta",IF(AND($N94="xxHash64",$P94&lt;&gt;"",LEN(TRIM($P94))&lt;&gt;16),"Longitud de checksum obtenido incorrecta",IF(AND($L94&lt;&gt;"",$L94&lt;=TODAY(),COUNTIFS($C$6:$C$105,$C94,$R$6:$R$105,"Verificada")&lt;'Configuración'!$B$4),"Redundancia verificada insuficiente",""))))))))))</f>
        <v/>
      </c>
      <c r="U94" s="22" t="n"/>
    </row>
    <row r="95">
      <c r="A95" s="18" t="n"/>
      <c r="B95" s="19" t="n"/>
      <c r="C95" s="18" t="n"/>
      <c r="D95" s="20" t="n"/>
      <c r="E95" s="18" t="n"/>
      <c r="F95" s="19" t="n"/>
      <c r="G95" s="19" t="n"/>
      <c r="H95" s="19" t="n"/>
      <c r="I95" s="18" t="n"/>
      <c r="J95" s="19" t="n"/>
      <c r="K95" s="19" t="n"/>
      <c r="L95" s="20" t="n"/>
      <c r="M95" s="20" t="n"/>
      <c r="N95" s="19" t="n"/>
      <c r="O95" s="18" t="n"/>
      <c r="P95" s="18" t="n"/>
      <c r="Q95" s="23">
        <f>IF($A95="","",IF(OR($O95="",$P95=""),"Pendiente",IF(EXACT(LOWER(TRIM($O95)),LOWER(TRIM($P95))),"Coincide","Diferente")))</f>
        <v/>
      </c>
      <c r="R95" s="23">
        <f>IF($A95="","",IF($M95="",IF($L95="","Sin fecha prevista",IF(TODAY()&gt;$L95,"Atrasada","Planificada")),IF($Q95="Coincide","Verificada",IF($Q95="Diferente","Incidencia","Pendiente de checksum"))))</f>
        <v/>
      </c>
      <c r="S95" s="23">
        <f>IF(OR($A95="",$C95="",$J95=""),"",IF(COUNTIFS($C$6:$C$105,$C95,$J$6:$J$105,$J95)&gt;1,"Ubicación repetida","Separada"))</f>
        <v/>
      </c>
      <c r="T95" s="23">
        <f>IF($A95="","",IF(COUNTIF($A$6:$A$105,$A95)&gt;1,"ID de copia duplicado",IF(AND($I95&lt;&gt;"",COUNTIF($I$6:$I$105,$I95)&gt;1),"Destino duplicado",IF(AND($D95&lt;&gt;"",$M95&lt;&gt;"",$M95&lt;$D95),"Fecha realizada anterior al rodaje",IF(AND($N95="SHA-256",$O95&lt;&gt;"",LEN(TRIM($O95))&lt;&gt;64),"Longitud de checksum esperado incorrecta",IF(AND($N95="SHA-256",$P95&lt;&gt;"",LEN(TRIM($P95))&lt;&gt;64),"Longitud de checksum obtenido incorrecta",IF(AND($N95="MD5",$O95&lt;&gt;"",LEN(TRIM($O95))&lt;&gt;32),"Longitud de checksum esperado incorrecta",IF(AND($N95="MD5",$P95&lt;&gt;"",LEN(TRIM($P95))&lt;&gt;32),"Longitud de checksum obtenido incorrecta",IF(AND($N95="xxHash64",$O95&lt;&gt;"",LEN(TRIM($O95))&lt;&gt;16),"Longitud de checksum esperado incorrecta",IF(AND($N95="xxHash64",$P95&lt;&gt;"",LEN(TRIM($P95))&lt;&gt;16),"Longitud de checksum obtenido incorrecta",IF(AND($L95&lt;&gt;"",$L95&lt;=TODAY(),COUNTIFS($C$6:$C$105,$C95,$R$6:$R$105,"Verificada")&lt;'Configuración'!$B$4),"Redundancia verificada insuficiente",""))))))))))</f>
        <v/>
      </c>
      <c r="U95" s="22" t="n"/>
    </row>
    <row r="96">
      <c r="A96" s="18" t="n"/>
      <c r="B96" s="19" t="n"/>
      <c r="C96" s="18" t="n"/>
      <c r="D96" s="20" t="n"/>
      <c r="E96" s="18" t="n"/>
      <c r="F96" s="19" t="n"/>
      <c r="G96" s="19" t="n"/>
      <c r="H96" s="19" t="n"/>
      <c r="I96" s="18" t="n"/>
      <c r="J96" s="19" t="n"/>
      <c r="K96" s="19" t="n"/>
      <c r="L96" s="20" t="n"/>
      <c r="M96" s="20" t="n"/>
      <c r="N96" s="19" t="n"/>
      <c r="O96" s="18" t="n"/>
      <c r="P96" s="18" t="n"/>
      <c r="Q96" s="21">
        <f>IF($A96="","",IF(OR($O96="",$P96=""),"Pendiente",IF(EXACT(LOWER(TRIM($O96)),LOWER(TRIM($P96))),"Coincide","Diferente")))</f>
        <v/>
      </c>
      <c r="R96" s="21">
        <f>IF($A96="","",IF($M96="",IF($L96="","Sin fecha prevista",IF(TODAY()&gt;$L96,"Atrasada","Planificada")),IF($Q96="Coincide","Verificada",IF($Q96="Diferente","Incidencia","Pendiente de checksum"))))</f>
        <v/>
      </c>
      <c r="S96" s="21">
        <f>IF(OR($A96="",$C96="",$J96=""),"",IF(COUNTIFS($C$6:$C$105,$C96,$J$6:$J$105,$J96)&gt;1,"Ubicación repetida","Separada"))</f>
        <v/>
      </c>
      <c r="T96" s="21">
        <f>IF($A96="","",IF(COUNTIF($A$6:$A$105,$A96)&gt;1,"ID de copia duplicado",IF(AND($I96&lt;&gt;"",COUNTIF($I$6:$I$105,$I96)&gt;1),"Destino duplicado",IF(AND($D96&lt;&gt;"",$M96&lt;&gt;"",$M96&lt;$D96),"Fecha realizada anterior al rodaje",IF(AND($N96="SHA-256",$O96&lt;&gt;"",LEN(TRIM($O96))&lt;&gt;64),"Longitud de checksum esperado incorrecta",IF(AND($N96="SHA-256",$P96&lt;&gt;"",LEN(TRIM($P96))&lt;&gt;64),"Longitud de checksum obtenido incorrecta",IF(AND($N96="MD5",$O96&lt;&gt;"",LEN(TRIM($O96))&lt;&gt;32),"Longitud de checksum esperado incorrecta",IF(AND($N96="MD5",$P96&lt;&gt;"",LEN(TRIM($P96))&lt;&gt;32),"Longitud de checksum obtenido incorrecta",IF(AND($N96="xxHash64",$O96&lt;&gt;"",LEN(TRIM($O96))&lt;&gt;16),"Longitud de checksum esperado incorrecta",IF(AND($N96="xxHash64",$P96&lt;&gt;"",LEN(TRIM($P96))&lt;&gt;16),"Longitud de checksum obtenido incorrecta",IF(AND($L96&lt;&gt;"",$L96&lt;=TODAY(),COUNTIFS($C$6:$C$105,$C96,$R$6:$R$105,"Verificada")&lt;'Configuración'!$B$4),"Redundancia verificada insuficiente",""))))))))))</f>
        <v/>
      </c>
      <c r="U96" s="22" t="n"/>
    </row>
    <row r="97">
      <c r="A97" s="18" t="n"/>
      <c r="B97" s="19" t="n"/>
      <c r="C97" s="18" t="n"/>
      <c r="D97" s="20" t="n"/>
      <c r="E97" s="18" t="n"/>
      <c r="F97" s="19" t="n"/>
      <c r="G97" s="19" t="n"/>
      <c r="H97" s="19" t="n"/>
      <c r="I97" s="18" t="n"/>
      <c r="J97" s="19" t="n"/>
      <c r="K97" s="19" t="n"/>
      <c r="L97" s="20" t="n"/>
      <c r="M97" s="20" t="n"/>
      <c r="N97" s="19" t="n"/>
      <c r="O97" s="18" t="n"/>
      <c r="P97" s="18" t="n"/>
      <c r="Q97" s="23">
        <f>IF($A97="","",IF(OR($O97="",$P97=""),"Pendiente",IF(EXACT(LOWER(TRIM($O97)),LOWER(TRIM($P97))),"Coincide","Diferente")))</f>
        <v/>
      </c>
      <c r="R97" s="23">
        <f>IF($A97="","",IF($M97="",IF($L97="","Sin fecha prevista",IF(TODAY()&gt;$L97,"Atrasada","Planificada")),IF($Q97="Coincide","Verificada",IF($Q97="Diferente","Incidencia","Pendiente de checksum"))))</f>
        <v/>
      </c>
      <c r="S97" s="23">
        <f>IF(OR($A97="",$C97="",$J97=""),"",IF(COUNTIFS($C$6:$C$105,$C97,$J$6:$J$105,$J97)&gt;1,"Ubicación repetida","Separada"))</f>
        <v/>
      </c>
      <c r="T97" s="23">
        <f>IF($A97="","",IF(COUNTIF($A$6:$A$105,$A97)&gt;1,"ID de copia duplicado",IF(AND($I97&lt;&gt;"",COUNTIF($I$6:$I$105,$I97)&gt;1),"Destino duplicado",IF(AND($D97&lt;&gt;"",$M97&lt;&gt;"",$M97&lt;$D97),"Fecha realizada anterior al rodaje",IF(AND($N97="SHA-256",$O97&lt;&gt;"",LEN(TRIM($O97))&lt;&gt;64),"Longitud de checksum esperado incorrecta",IF(AND($N97="SHA-256",$P97&lt;&gt;"",LEN(TRIM($P97))&lt;&gt;64),"Longitud de checksum obtenido incorrecta",IF(AND($N97="MD5",$O97&lt;&gt;"",LEN(TRIM($O97))&lt;&gt;32),"Longitud de checksum esperado incorrecta",IF(AND($N97="MD5",$P97&lt;&gt;"",LEN(TRIM($P97))&lt;&gt;32),"Longitud de checksum obtenido incorrecta",IF(AND($N97="xxHash64",$O97&lt;&gt;"",LEN(TRIM($O97))&lt;&gt;16),"Longitud de checksum esperado incorrecta",IF(AND($N97="xxHash64",$P97&lt;&gt;"",LEN(TRIM($P97))&lt;&gt;16),"Longitud de checksum obtenido incorrecta",IF(AND($L97&lt;&gt;"",$L97&lt;=TODAY(),COUNTIFS($C$6:$C$105,$C97,$R$6:$R$105,"Verificada")&lt;'Configuración'!$B$4),"Redundancia verificada insuficiente",""))))))))))</f>
        <v/>
      </c>
      <c r="U97" s="22" t="n"/>
    </row>
    <row r="98">
      <c r="A98" s="18" t="n"/>
      <c r="B98" s="19" t="n"/>
      <c r="C98" s="18" t="n"/>
      <c r="D98" s="20" t="n"/>
      <c r="E98" s="18" t="n"/>
      <c r="F98" s="19" t="n"/>
      <c r="G98" s="19" t="n"/>
      <c r="H98" s="19" t="n"/>
      <c r="I98" s="18" t="n"/>
      <c r="J98" s="19" t="n"/>
      <c r="K98" s="19" t="n"/>
      <c r="L98" s="20" t="n"/>
      <c r="M98" s="20" t="n"/>
      <c r="N98" s="19" t="n"/>
      <c r="O98" s="18" t="n"/>
      <c r="P98" s="18" t="n"/>
      <c r="Q98" s="21">
        <f>IF($A98="","",IF(OR($O98="",$P98=""),"Pendiente",IF(EXACT(LOWER(TRIM($O98)),LOWER(TRIM($P98))),"Coincide","Diferente")))</f>
        <v/>
      </c>
      <c r="R98" s="21">
        <f>IF($A98="","",IF($M98="",IF($L98="","Sin fecha prevista",IF(TODAY()&gt;$L98,"Atrasada","Planificada")),IF($Q98="Coincide","Verificada",IF($Q98="Diferente","Incidencia","Pendiente de checksum"))))</f>
        <v/>
      </c>
      <c r="S98" s="21">
        <f>IF(OR($A98="",$C98="",$J98=""),"",IF(COUNTIFS($C$6:$C$105,$C98,$J$6:$J$105,$J98)&gt;1,"Ubicación repetida","Separada"))</f>
        <v/>
      </c>
      <c r="T98" s="21">
        <f>IF($A98="","",IF(COUNTIF($A$6:$A$105,$A98)&gt;1,"ID de copia duplicado",IF(AND($I98&lt;&gt;"",COUNTIF($I$6:$I$105,$I98)&gt;1),"Destino duplicado",IF(AND($D98&lt;&gt;"",$M98&lt;&gt;"",$M98&lt;$D98),"Fecha realizada anterior al rodaje",IF(AND($N98="SHA-256",$O98&lt;&gt;"",LEN(TRIM($O98))&lt;&gt;64),"Longitud de checksum esperado incorrecta",IF(AND($N98="SHA-256",$P98&lt;&gt;"",LEN(TRIM($P98))&lt;&gt;64),"Longitud de checksum obtenido incorrecta",IF(AND($N98="MD5",$O98&lt;&gt;"",LEN(TRIM($O98))&lt;&gt;32),"Longitud de checksum esperado incorrecta",IF(AND($N98="MD5",$P98&lt;&gt;"",LEN(TRIM($P98))&lt;&gt;32),"Longitud de checksum obtenido incorrecta",IF(AND($N98="xxHash64",$O98&lt;&gt;"",LEN(TRIM($O98))&lt;&gt;16),"Longitud de checksum esperado incorrecta",IF(AND($N98="xxHash64",$P98&lt;&gt;"",LEN(TRIM($P98))&lt;&gt;16),"Longitud de checksum obtenido incorrecta",IF(AND($L98&lt;&gt;"",$L98&lt;=TODAY(),COUNTIFS($C$6:$C$105,$C98,$R$6:$R$105,"Verificada")&lt;'Configuración'!$B$4),"Redundancia verificada insuficiente",""))))))))))</f>
        <v/>
      </c>
      <c r="U98" s="22" t="n"/>
    </row>
    <row r="99">
      <c r="A99" s="18" t="n"/>
      <c r="B99" s="19" t="n"/>
      <c r="C99" s="18" t="n"/>
      <c r="D99" s="20" t="n"/>
      <c r="E99" s="18" t="n"/>
      <c r="F99" s="19" t="n"/>
      <c r="G99" s="19" t="n"/>
      <c r="H99" s="19" t="n"/>
      <c r="I99" s="18" t="n"/>
      <c r="J99" s="19" t="n"/>
      <c r="K99" s="19" t="n"/>
      <c r="L99" s="20" t="n"/>
      <c r="M99" s="20" t="n"/>
      <c r="N99" s="19" t="n"/>
      <c r="O99" s="18" t="n"/>
      <c r="P99" s="18" t="n"/>
      <c r="Q99" s="23">
        <f>IF($A99="","",IF(OR($O99="",$P99=""),"Pendiente",IF(EXACT(LOWER(TRIM($O99)),LOWER(TRIM($P99))),"Coincide","Diferente")))</f>
        <v/>
      </c>
      <c r="R99" s="23">
        <f>IF($A99="","",IF($M99="",IF($L99="","Sin fecha prevista",IF(TODAY()&gt;$L99,"Atrasada","Planificada")),IF($Q99="Coincide","Verificada",IF($Q99="Diferente","Incidencia","Pendiente de checksum"))))</f>
        <v/>
      </c>
      <c r="S99" s="23">
        <f>IF(OR($A99="",$C99="",$J99=""),"",IF(COUNTIFS($C$6:$C$105,$C99,$J$6:$J$105,$J99)&gt;1,"Ubicación repetida","Separada"))</f>
        <v/>
      </c>
      <c r="T99" s="23">
        <f>IF($A99="","",IF(COUNTIF($A$6:$A$105,$A99)&gt;1,"ID de copia duplicado",IF(AND($I99&lt;&gt;"",COUNTIF($I$6:$I$105,$I99)&gt;1),"Destino duplicado",IF(AND($D99&lt;&gt;"",$M99&lt;&gt;"",$M99&lt;$D99),"Fecha realizada anterior al rodaje",IF(AND($N99="SHA-256",$O99&lt;&gt;"",LEN(TRIM($O99))&lt;&gt;64),"Longitud de checksum esperado incorrecta",IF(AND($N99="SHA-256",$P99&lt;&gt;"",LEN(TRIM($P99))&lt;&gt;64),"Longitud de checksum obtenido incorrecta",IF(AND($N99="MD5",$O99&lt;&gt;"",LEN(TRIM($O99))&lt;&gt;32),"Longitud de checksum esperado incorrecta",IF(AND($N99="MD5",$P99&lt;&gt;"",LEN(TRIM($P99))&lt;&gt;32),"Longitud de checksum obtenido incorrecta",IF(AND($N99="xxHash64",$O99&lt;&gt;"",LEN(TRIM($O99))&lt;&gt;16),"Longitud de checksum esperado incorrecta",IF(AND($N99="xxHash64",$P99&lt;&gt;"",LEN(TRIM($P99))&lt;&gt;16),"Longitud de checksum obtenido incorrecta",IF(AND($L99&lt;&gt;"",$L99&lt;=TODAY(),COUNTIFS($C$6:$C$105,$C99,$R$6:$R$105,"Verificada")&lt;'Configuración'!$B$4),"Redundancia verificada insuficiente",""))))))))))</f>
        <v/>
      </c>
      <c r="U99" s="22" t="n"/>
    </row>
    <row r="100">
      <c r="A100" s="18" t="n"/>
      <c r="B100" s="19" t="n"/>
      <c r="C100" s="18" t="n"/>
      <c r="D100" s="20" t="n"/>
      <c r="E100" s="18" t="n"/>
      <c r="F100" s="19" t="n"/>
      <c r="G100" s="19" t="n"/>
      <c r="H100" s="19" t="n"/>
      <c r="I100" s="18" t="n"/>
      <c r="J100" s="19" t="n"/>
      <c r="K100" s="19" t="n"/>
      <c r="L100" s="20" t="n"/>
      <c r="M100" s="20" t="n"/>
      <c r="N100" s="19" t="n"/>
      <c r="O100" s="18" t="n"/>
      <c r="P100" s="18" t="n"/>
      <c r="Q100" s="21">
        <f>IF($A100="","",IF(OR($O100="",$P100=""),"Pendiente",IF(EXACT(LOWER(TRIM($O100)),LOWER(TRIM($P100))),"Coincide","Diferente")))</f>
        <v/>
      </c>
      <c r="R100" s="21">
        <f>IF($A100="","",IF($M100="",IF($L100="","Sin fecha prevista",IF(TODAY()&gt;$L100,"Atrasada","Planificada")),IF($Q100="Coincide","Verificada",IF($Q100="Diferente","Incidencia","Pendiente de checksum"))))</f>
        <v/>
      </c>
      <c r="S100" s="21">
        <f>IF(OR($A100="",$C100="",$J100=""),"",IF(COUNTIFS($C$6:$C$105,$C100,$J$6:$J$105,$J100)&gt;1,"Ubicación repetida","Separada"))</f>
        <v/>
      </c>
      <c r="T100" s="21">
        <f>IF($A100="","",IF(COUNTIF($A$6:$A$105,$A100)&gt;1,"ID de copia duplicado",IF(AND($I100&lt;&gt;"",COUNTIF($I$6:$I$105,$I100)&gt;1),"Destino duplicado",IF(AND($D100&lt;&gt;"",$M100&lt;&gt;"",$M100&lt;$D100),"Fecha realizada anterior al rodaje",IF(AND($N100="SHA-256",$O100&lt;&gt;"",LEN(TRIM($O100))&lt;&gt;64),"Longitud de checksum esperado incorrecta",IF(AND($N100="SHA-256",$P100&lt;&gt;"",LEN(TRIM($P100))&lt;&gt;64),"Longitud de checksum obtenido incorrecta",IF(AND($N100="MD5",$O100&lt;&gt;"",LEN(TRIM($O100))&lt;&gt;32),"Longitud de checksum esperado incorrecta",IF(AND($N100="MD5",$P100&lt;&gt;"",LEN(TRIM($P100))&lt;&gt;32),"Longitud de checksum obtenido incorrecta",IF(AND($N100="xxHash64",$O100&lt;&gt;"",LEN(TRIM($O100))&lt;&gt;16),"Longitud de checksum esperado incorrecta",IF(AND($N100="xxHash64",$P100&lt;&gt;"",LEN(TRIM($P100))&lt;&gt;16),"Longitud de checksum obtenido incorrecta",IF(AND($L100&lt;&gt;"",$L100&lt;=TODAY(),COUNTIFS($C$6:$C$105,$C100,$R$6:$R$105,"Verificada")&lt;'Configuración'!$B$4),"Redundancia verificada insuficiente",""))))))))))</f>
        <v/>
      </c>
      <c r="U100" s="22" t="n"/>
    </row>
    <row r="101">
      <c r="A101" s="18" t="n"/>
      <c r="B101" s="19" t="n"/>
      <c r="C101" s="18" t="n"/>
      <c r="D101" s="20" t="n"/>
      <c r="E101" s="18" t="n"/>
      <c r="F101" s="19" t="n"/>
      <c r="G101" s="19" t="n"/>
      <c r="H101" s="19" t="n"/>
      <c r="I101" s="18" t="n"/>
      <c r="J101" s="19" t="n"/>
      <c r="K101" s="19" t="n"/>
      <c r="L101" s="20" t="n"/>
      <c r="M101" s="20" t="n"/>
      <c r="N101" s="19" t="n"/>
      <c r="O101" s="18" t="n"/>
      <c r="P101" s="18" t="n"/>
      <c r="Q101" s="23">
        <f>IF($A101="","",IF(OR($O101="",$P101=""),"Pendiente",IF(EXACT(LOWER(TRIM($O101)),LOWER(TRIM($P101))),"Coincide","Diferente")))</f>
        <v/>
      </c>
      <c r="R101" s="23">
        <f>IF($A101="","",IF($M101="",IF($L101="","Sin fecha prevista",IF(TODAY()&gt;$L101,"Atrasada","Planificada")),IF($Q101="Coincide","Verificada",IF($Q101="Diferente","Incidencia","Pendiente de checksum"))))</f>
        <v/>
      </c>
      <c r="S101" s="23">
        <f>IF(OR($A101="",$C101="",$J101=""),"",IF(COUNTIFS($C$6:$C$105,$C101,$J$6:$J$105,$J101)&gt;1,"Ubicación repetida","Separada"))</f>
        <v/>
      </c>
      <c r="T101" s="23">
        <f>IF($A101="","",IF(COUNTIF($A$6:$A$105,$A101)&gt;1,"ID de copia duplicado",IF(AND($I101&lt;&gt;"",COUNTIF($I$6:$I$105,$I101)&gt;1),"Destino duplicado",IF(AND($D101&lt;&gt;"",$M101&lt;&gt;"",$M101&lt;$D101),"Fecha realizada anterior al rodaje",IF(AND($N101="SHA-256",$O101&lt;&gt;"",LEN(TRIM($O101))&lt;&gt;64),"Longitud de checksum esperado incorrecta",IF(AND($N101="SHA-256",$P101&lt;&gt;"",LEN(TRIM($P101))&lt;&gt;64),"Longitud de checksum obtenido incorrecta",IF(AND($N101="MD5",$O101&lt;&gt;"",LEN(TRIM($O101))&lt;&gt;32),"Longitud de checksum esperado incorrecta",IF(AND($N101="MD5",$P101&lt;&gt;"",LEN(TRIM($P101))&lt;&gt;32),"Longitud de checksum obtenido incorrecta",IF(AND($N101="xxHash64",$O101&lt;&gt;"",LEN(TRIM($O101))&lt;&gt;16),"Longitud de checksum esperado incorrecta",IF(AND($N101="xxHash64",$P101&lt;&gt;"",LEN(TRIM($P101))&lt;&gt;16),"Longitud de checksum obtenido incorrecta",IF(AND($L101&lt;&gt;"",$L101&lt;=TODAY(),COUNTIFS($C$6:$C$105,$C101,$R$6:$R$105,"Verificada")&lt;'Configuración'!$B$4),"Redundancia verificada insuficiente",""))))))))))</f>
        <v/>
      </c>
      <c r="U101" s="22" t="n"/>
    </row>
    <row r="102">
      <c r="A102" s="18" t="n"/>
      <c r="B102" s="19" t="n"/>
      <c r="C102" s="18" t="n"/>
      <c r="D102" s="20" t="n"/>
      <c r="E102" s="18" t="n"/>
      <c r="F102" s="19" t="n"/>
      <c r="G102" s="19" t="n"/>
      <c r="H102" s="19" t="n"/>
      <c r="I102" s="18" t="n"/>
      <c r="J102" s="19" t="n"/>
      <c r="K102" s="19" t="n"/>
      <c r="L102" s="20" t="n"/>
      <c r="M102" s="20" t="n"/>
      <c r="N102" s="19" t="n"/>
      <c r="O102" s="18" t="n"/>
      <c r="P102" s="18" t="n"/>
      <c r="Q102" s="21">
        <f>IF($A102="","",IF(OR($O102="",$P102=""),"Pendiente",IF(EXACT(LOWER(TRIM($O102)),LOWER(TRIM($P102))),"Coincide","Diferente")))</f>
        <v/>
      </c>
      <c r="R102" s="21">
        <f>IF($A102="","",IF($M102="",IF($L102="","Sin fecha prevista",IF(TODAY()&gt;$L102,"Atrasada","Planificada")),IF($Q102="Coincide","Verificada",IF($Q102="Diferente","Incidencia","Pendiente de checksum"))))</f>
        <v/>
      </c>
      <c r="S102" s="21">
        <f>IF(OR($A102="",$C102="",$J102=""),"",IF(COUNTIFS($C$6:$C$105,$C102,$J$6:$J$105,$J102)&gt;1,"Ubicación repetida","Separada"))</f>
        <v/>
      </c>
      <c r="T102" s="21">
        <f>IF($A102="","",IF(COUNTIF($A$6:$A$105,$A102)&gt;1,"ID de copia duplicado",IF(AND($I102&lt;&gt;"",COUNTIF($I$6:$I$105,$I102)&gt;1),"Destino duplicado",IF(AND($D102&lt;&gt;"",$M102&lt;&gt;"",$M102&lt;$D102),"Fecha realizada anterior al rodaje",IF(AND($N102="SHA-256",$O102&lt;&gt;"",LEN(TRIM($O102))&lt;&gt;64),"Longitud de checksum esperado incorrecta",IF(AND($N102="SHA-256",$P102&lt;&gt;"",LEN(TRIM($P102))&lt;&gt;64),"Longitud de checksum obtenido incorrecta",IF(AND($N102="MD5",$O102&lt;&gt;"",LEN(TRIM($O102))&lt;&gt;32),"Longitud de checksum esperado incorrecta",IF(AND($N102="MD5",$P102&lt;&gt;"",LEN(TRIM($P102))&lt;&gt;32),"Longitud de checksum obtenido incorrecta",IF(AND($N102="xxHash64",$O102&lt;&gt;"",LEN(TRIM($O102))&lt;&gt;16),"Longitud de checksum esperado incorrecta",IF(AND($N102="xxHash64",$P102&lt;&gt;"",LEN(TRIM($P102))&lt;&gt;16),"Longitud de checksum obtenido incorrecta",IF(AND($L102&lt;&gt;"",$L102&lt;=TODAY(),COUNTIFS($C$6:$C$105,$C102,$R$6:$R$105,"Verificada")&lt;'Configuración'!$B$4),"Redundancia verificada insuficiente",""))))))))))</f>
        <v/>
      </c>
      <c r="U102" s="22" t="n"/>
    </row>
    <row r="103">
      <c r="A103" s="18" t="n"/>
      <c r="B103" s="19" t="n"/>
      <c r="C103" s="18" t="n"/>
      <c r="D103" s="20" t="n"/>
      <c r="E103" s="18" t="n"/>
      <c r="F103" s="19" t="n"/>
      <c r="G103" s="19" t="n"/>
      <c r="H103" s="19" t="n"/>
      <c r="I103" s="18" t="n"/>
      <c r="J103" s="19" t="n"/>
      <c r="K103" s="19" t="n"/>
      <c r="L103" s="20" t="n"/>
      <c r="M103" s="20" t="n"/>
      <c r="N103" s="19" t="n"/>
      <c r="O103" s="18" t="n"/>
      <c r="P103" s="18" t="n"/>
      <c r="Q103" s="23">
        <f>IF($A103="","",IF(OR($O103="",$P103=""),"Pendiente",IF(EXACT(LOWER(TRIM($O103)),LOWER(TRIM($P103))),"Coincide","Diferente")))</f>
        <v/>
      </c>
      <c r="R103" s="23">
        <f>IF($A103="","",IF($M103="",IF($L103="","Sin fecha prevista",IF(TODAY()&gt;$L103,"Atrasada","Planificada")),IF($Q103="Coincide","Verificada",IF($Q103="Diferente","Incidencia","Pendiente de checksum"))))</f>
        <v/>
      </c>
      <c r="S103" s="23">
        <f>IF(OR($A103="",$C103="",$J103=""),"",IF(COUNTIFS($C$6:$C$105,$C103,$J$6:$J$105,$J103)&gt;1,"Ubicación repetida","Separada"))</f>
        <v/>
      </c>
      <c r="T103" s="23">
        <f>IF($A103="","",IF(COUNTIF($A$6:$A$105,$A103)&gt;1,"ID de copia duplicado",IF(AND($I103&lt;&gt;"",COUNTIF($I$6:$I$105,$I103)&gt;1),"Destino duplicado",IF(AND($D103&lt;&gt;"",$M103&lt;&gt;"",$M103&lt;$D103),"Fecha realizada anterior al rodaje",IF(AND($N103="SHA-256",$O103&lt;&gt;"",LEN(TRIM($O103))&lt;&gt;64),"Longitud de checksum esperado incorrecta",IF(AND($N103="SHA-256",$P103&lt;&gt;"",LEN(TRIM($P103))&lt;&gt;64),"Longitud de checksum obtenido incorrecta",IF(AND($N103="MD5",$O103&lt;&gt;"",LEN(TRIM($O103))&lt;&gt;32),"Longitud de checksum esperado incorrecta",IF(AND($N103="MD5",$P103&lt;&gt;"",LEN(TRIM($P103))&lt;&gt;32),"Longitud de checksum obtenido incorrecta",IF(AND($N103="xxHash64",$O103&lt;&gt;"",LEN(TRIM($O103))&lt;&gt;16),"Longitud de checksum esperado incorrecta",IF(AND($N103="xxHash64",$P103&lt;&gt;"",LEN(TRIM($P103))&lt;&gt;16),"Longitud de checksum obtenido incorrecta",IF(AND($L103&lt;&gt;"",$L103&lt;=TODAY(),COUNTIFS($C$6:$C$105,$C103,$R$6:$R$105,"Verificada")&lt;'Configuración'!$B$4),"Redundancia verificada insuficiente",""))))))))))</f>
        <v/>
      </c>
      <c r="U103" s="22" t="n"/>
    </row>
    <row r="104">
      <c r="A104" s="18" t="n"/>
      <c r="B104" s="19" t="n"/>
      <c r="C104" s="18" t="n"/>
      <c r="D104" s="20" t="n"/>
      <c r="E104" s="18" t="n"/>
      <c r="F104" s="19" t="n"/>
      <c r="G104" s="19" t="n"/>
      <c r="H104" s="19" t="n"/>
      <c r="I104" s="18" t="n"/>
      <c r="J104" s="19" t="n"/>
      <c r="K104" s="19" t="n"/>
      <c r="L104" s="20" t="n"/>
      <c r="M104" s="20" t="n"/>
      <c r="N104" s="19" t="n"/>
      <c r="O104" s="18" t="n"/>
      <c r="P104" s="18" t="n"/>
      <c r="Q104" s="21">
        <f>IF($A104="","",IF(OR($O104="",$P104=""),"Pendiente",IF(EXACT(LOWER(TRIM($O104)),LOWER(TRIM($P104))),"Coincide","Diferente")))</f>
        <v/>
      </c>
      <c r="R104" s="21">
        <f>IF($A104="","",IF($M104="",IF($L104="","Sin fecha prevista",IF(TODAY()&gt;$L104,"Atrasada","Planificada")),IF($Q104="Coincide","Verificada",IF($Q104="Diferente","Incidencia","Pendiente de checksum"))))</f>
        <v/>
      </c>
      <c r="S104" s="21">
        <f>IF(OR($A104="",$C104="",$J104=""),"",IF(COUNTIFS($C$6:$C$105,$C104,$J$6:$J$105,$J104)&gt;1,"Ubicación repetida","Separada"))</f>
        <v/>
      </c>
      <c r="T104" s="21">
        <f>IF($A104="","",IF(COUNTIF($A$6:$A$105,$A104)&gt;1,"ID de copia duplicado",IF(AND($I104&lt;&gt;"",COUNTIF($I$6:$I$105,$I104)&gt;1),"Destino duplicado",IF(AND($D104&lt;&gt;"",$M104&lt;&gt;"",$M104&lt;$D104),"Fecha realizada anterior al rodaje",IF(AND($N104="SHA-256",$O104&lt;&gt;"",LEN(TRIM($O104))&lt;&gt;64),"Longitud de checksum esperado incorrecta",IF(AND($N104="SHA-256",$P104&lt;&gt;"",LEN(TRIM($P104))&lt;&gt;64),"Longitud de checksum obtenido incorrecta",IF(AND($N104="MD5",$O104&lt;&gt;"",LEN(TRIM($O104))&lt;&gt;32),"Longitud de checksum esperado incorrecta",IF(AND($N104="MD5",$P104&lt;&gt;"",LEN(TRIM($P104))&lt;&gt;32),"Longitud de checksum obtenido incorrecta",IF(AND($N104="xxHash64",$O104&lt;&gt;"",LEN(TRIM($O104))&lt;&gt;16),"Longitud de checksum esperado incorrecta",IF(AND($N104="xxHash64",$P104&lt;&gt;"",LEN(TRIM($P104))&lt;&gt;16),"Longitud de checksum obtenido incorrecta",IF(AND($L104&lt;&gt;"",$L104&lt;=TODAY(),COUNTIFS($C$6:$C$105,$C104,$R$6:$R$105,"Verificada")&lt;'Configuración'!$B$4),"Redundancia verificada insuficiente",""))))))))))</f>
        <v/>
      </c>
      <c r="U104" s="22" t="n"/>
    </row>
    <row r="105">
      <c r="A105" s="18" t="n"/>
      <c r="B105" s="19" t="n"/>
      <c r="C105" s="18" t="n"/>
      <c r="D105" s="20" t="n"/>
      <c r="E105" s="18" t="n"/>
      <c r="F105" s="19" t="n"/>
      <c r="G105" s="19" t="n"/>
      <c r="H105" s="19" t="n"/>
      <c r="I105" s="18" t="n"/>
      <c r="J105" s="19" t="n"/>
      <c r="K105" s="19" t="n"/>
      <c r="L105" s="20" t="n"/>
      <c r="M105" s="20" t="n"/>
      <c r="N105" s="19" t="n"/>
      <c r="O105" s="18" t="n"/>
      <c r="P105" s="18" t="n"/>
      <c r="Q105" s="23">
        <f>IF($A105="","",IF(OR($O105="",$P105=""),"Pendiente",IF(EXACT(LOWER(TRIM($O105)),LOWER(TRIM($P105))),"Coincide","Diferente")))</f>
        <v/>
      </c>
      <c r="R105" s="23">
        <f>IF($A105="","",IF($M105="",IF($L105="","Sin fecha prevista",IF(TODAY()&gt;$L105,"Atrasada","Planificada")),IF($Q105="Coincide","Verificada",IF($Q105="Diferente","Incidencia","Pendiente de checksum"))))</f>
        <v/>
      </c>
      <c r="S105" s="23">
        <f>IF(OR($A105="",$C105="",$J105=""),"",IF(COUNTIFS($C$6:$C$105,$C105,$J$6:$J$105,$J105)&gt;1,"Ubicación repetida","Separada"))</f>
        <v/>
      </c>
      <c r="T105" s="23">
        <f>IF($A105="","",IF(COUNTIF($A$6:$A$105,$A105)&gt;1,"ID de copia duplicado",IF(AND($I105&lt;&gt;"",COUNTIF($I$6:$I$105,$I105)&gt;1),"Destino duplicado",IF(AND($D105&lt;&gt;"",$M105&lt;&gt;"",$M105&lt;$D105),"Fecha realizada anterior al rodaje",IF(AND($N105="SHA-256",$O105&lt;&gt;"",LEN(TRIM($O105))&lt;&gt;64),"Longitud de checksum esperado incorrecta",IF(AND($N105="SHA-256",$P105&lt;&gt;"",LEN(TRIM($P105))&lt;&gt;64),"Longitud de checksum obtenido incorrecta",IF(AND($N105="MD5",$O105&lt;&gt;"",LEN(TRIM($O105))&lt;&gt;32),"Longitud de checksum esperado incorrecta",IF(AND($N105="MD5",$P105&lt;&gt;"",LEN(TRIM($P105))&lt;&gt;32),"Longitud de checksum obtenido incorrecta",IF(AND($N105="xxHash64",$O105&lt;&gt;"",LEN(TRIM($O105))&lt;&gt;16),"Longitud de checksum esperado incorrecta",IF(AND($N105="xxHash64",$P105&lt;&gt;"",LEN(TRIM($P105))&lt;&gt;16),"Longitud de checksum obtenido incorrecta",IF(AND($L105&lt;&gt;"",$L105&lt;=TODAY(),COUNTIFS($C$6:$C$105,$C105,$R$6:$R$105,"Verificada")&lt;'Configuración'!$B$4),"Redundancia verificada insuficiente",""))))))))))</f>
        <v/>
      </c>
      <c r="U105" s="22" t="n"/>
    </row>
  </sheetData>
  <autoFilter ref="A5:U105"/>
  <mergeCells count="1">
    <mergeCell ref="A1:U1"/>
  </mergeCells>
  <conditionalFormatting sqref="A6:U105">
    <cfRule type="expression" priority="1" dxfId="0" stopIfTrue="1">
      <formula>$R6="Incidencia"</formula>
    </cfRule>
    <cfRule type="expression" priority="2" dxfId="0" stopIfTrue="1">
      <formula>$T6&lt;&gt;""</formula>
    </cfRule>
    <cfRule type="expression" priority="3" dxfId="3" stopIfTrue="1">
      <formula>$R6="Atrasada"</formula>
    </cfRule>
    <cfRule type="expression" priority="4" dxfId="4" stopIfTrue="1">
      <formula>$R6="Pendiente de checksum"</formula>
    </cfRule>
    <cfRule type="expression" priority="5" dxfId="2" stopIfTrue="1">
      <formula>$S6="Ubicación repetida"</formula>
    </cfRule>
    <cfRule type="expression" priority="6" dxfId="1" stopIfTrue="1">
      <formula>$R6="Verificada"</formula>
    </cfRule>
  </conditionalFormatting>
  <conditionalFormatting sqref="L6:L105">
    <cfRule type="expression" priority="7" dxfId="0">
      <formula>AND($A6&lt;&gt;"",$M6="",$L6&lt;TODAY())</formula>
    </cfRule>
  </conditionalFormatting>
  <conditionalFormatting sqref="O6:P105">
    <cfRule type="expression" priority="8" dxfId="0">
      <formula>OR(AND($N6="SHA-256",O6&lt;&gt;"",LEN(TRIM(O6))&lt;&gt;64),AND($N6="MD5",O6&lt;&gt;"",LEN(TRIM(O6))&lt;&gt;32),AND($N6="xxHash64",O6&lt;&gt;"",LEN(TRIM(O6))&lt;&gt;16))</formula>
    </cfRule>
  </conditionalFormatting>
  <dataValidations count="10">
    <dataValidation sqref="B6:B105" showDropDown="0" showInputMessage="0" showErrorMessage="1" allowBlank="0" errorTitle="Valor no válido" error="Selecciona un valor de la lista de Configuración." type="list" errorStyle="stop">
      <formula1>='Configuración'!$D$2:$D$11</formula1>
    </dataValidation>
    <dataValidation sqref="F6:F105" showDropDown="0" showInputMessage="0" showErrorMessage="1" allowBlank="0" errorTitle="Valor no válido" error="Selecciona un valor de la lista de Configuración." type="list" errorStyle="stop">
      <formula1>='Configuración'!$E$2:$E$8</formula1>
    </dataValidation>
    <dataValidation sqref="G6:G105" showDropDown="0" showInputMessage="0" showErrorMessage="1" allowBlank="0" errorTitle="Valor no válido" error="Selecciona un valor de la lista de Configuración." type="list" errorStyle="stop">
      <formula1>='Configuración'!$F$2:$F$5</formula1>
    </dataValidation>
    <dataValidation sqref="H6:H105" showDropDown="0" showInputMessage="0" showErrorMessage="1" allowBlank="0" errorTitle="Valor no válido" error="Selecciona un valor de la lista de Configuración." type="list" errorStyle="stop">
      <formula1>='Configuración'!$G$2:$G$9</formula1>
    </dataValidation>
    <dataValidation sqref="J6:J105" showDropDown="0" showInputMessage="0" showErrorMessage="1" allowBlank="0" errorTitle="Valor no válido" error="Selecciona un valor de la lista de Configuración." type="list" errorStyle="stop">
      <formula1>='Configuración'!$H$2:$H$9</formula1>
    </dataValidation>
    <dataValidation sqref="K6:K105" showDropDown="0" showInputMessage="0" showErrorMessage="1" allowBlank="0" errorTitle="Valor no válido" error="Selecciona un valor de la lista de Configuración." type="list" errorStyle="stop">
      <formula1>='Configuración'!$I$2:$I$11</formula1>
    </dataValidation>
    <dataValidation sqref="N6:N105" showDropDown="0" showInputMessage="0" showErrorMessage="1" allowBlank="0" errorTitle="Valor no válido" error="Selecciona un valor de la lista de Configuración." type="list" errorStyle="stop">
      <formula1>='Configuración'!$J$2:$J$4</formula1>
    </dataValidation>
    <dataValidation sqref="D6:D105" showDropDown="0" showInputMessage="0" showErrorMessage="1" allowBlank="0" errorTitle="Fecha no válida" error="Introduce una fecha válida entre 01/01/2020 y 31/12/2100." type="date" errorStyle="stop" operator="between">
      <formula1>DATE(2020,1,1)</formula1>
      <formula2>DATE(2100,12,31)</formula2>
    </dataValidation>
    <dataValidation sqref="L6:L105" showDropDown="0" showInputMessage="0" showErrorMessage="1" allowBlank="0" errorTitle="Fecha no válida" error="Introduce una fecha válida entre 01/01/2020 y 31/12/2100." type="date" errorStyle="stop" operator="between">
      <formula1>DATE(2020,1,1)</formula1>
      <formula2>DATE(2100,12,31)</formula2>
    </dataValidation>
    <dataValidation sqref="M6:M105" showDropDown="0" showInputMessage="0" showErrorMessage="1" allowBlank="0" errorTitle="Fecha no válida" error="Introduce una fecha válida entre 01/01/2020 y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54" customWidth="1" min="2" max="2"/>
    <col width="3" customWidth="1" min="3" max="3"/>
    <col width="25" customWidth="1" min="4" max="4"/>
    <col width="23" customWidth="1" min="5" max="5"/>
    <col width="19" customWidth="1" min="6" max="6"/>
    <col width="25" customWidth="1" min="7" max="7"/>
    <col width="25" customWidth="1" min="8" max="8"/>
    <col width="22" customWidth="1" min="9" max="9"/>
    <col width="20" customWidth="1" min="10" max="10"/>
  </cols>
  <sheetData>
    <row r="1">
      <c r="A1" s="17" t="inlineStr">
        <is>
          <t>Parámetro</t>
        </is>
      </c>
      <c r="B1" s="17" t="inlineStr">
        <is>
          <t>Valor</t>
        </is>
      </c>
      <c r="D1" s="17" t="inlineStr">
        <is>
          <t>Proyectos</t>
        </is>
      </c>
      <c r="E1" s="17" t="inlineStr">
        <is>
          <t>Soportes originales</t>
        </is>
      </c>
      <c r="F1" s="17" t="inlineStr">
        <is>
          <t>Niveles de copia</t>
        </is>
      </c>
      <c r="G1" s="17" t="inlineStr">
        <is>
          <t>Soportes de destino</t>
        </is>
      </c>
      <c r="H1" s="17" t="inlineStr">
        <is>
          <t>Ubicaciones físicas</t>
        </is>
      </c>
      <c r="I1" s="17" t="inlineStr">
        <is>
          <t>Responsables</t>
        </is>
      </c>
      <c r="J1" s="17" t="inlineStr">
        <is>
          <t>Métodos de checksum</t>
        </is>
      </c>
    </row>
    <row r="2">
      <c r="A2" s="24" t="inlineStr">
        <is>
          <t>Nombre del plan</t>
        </is>
      </c>
      <c r="B2" s="22" t="inlineStr">
        <is>
          <t>Plan general de copias</t>
        </is>
      </c>
      <c r="D2" s="22" t="inlineStr">
        <is>
          <t>Horizonte de Cartón</t>
        </is>
      </c>
      <c r="E2" s="22" t="inlineStr">
        <is>
          <t>Tarjeta CFexpress</t>
        </is>
      </c>
      <c r="F2" s="22" t="inlineStr">
        <is>
          <t>Copia 1</t>
        </is>
      </c>
      <c r="G2" s="22" t="inlineStr">
        <is>
          <t>SSD de trabajo</t>
        </is>
      </c>
      <c r="H2" s="22" t="inlineStr">
        <is>
          <t>Maleta DIT</t>
        </is>
      </c>
      <c r="I2" s="22" t="inlineStr">
        <is>
          <t>Alba Niebla</t>
        </is>
      </c>
      <c r="J2" s="22" t="inlineStr">
        <is>
          <t>SHA-256</t>
        </is>
      </c>
    </row>
    <row r="3">
      <c r="A3" s="24" t="inlineStr">
        <is>
          <t>Fecha de revisión</t>
        </is>
      </c>
      <c r="B3" s="25">
        <f>TODAY()</f>
        <v/>
      </c>
      <c r="D3" s="22" t="inlineStr">
        <is>
          <t>Luz de Trapo</t>
        </is>
      </c>
      <c r="E3" s="22" t="inlineStr">
        <is>
          <t>Tarjeta CFast</t>
        </is>
      </c>
      <c r="F3" s="22" t="inlineStr">
        <is>
          <t>Copia 2</t>
        </is>
      </c>
      <c r="G3" s="22" t="inlineStr">
        <is>
          <t>SSD de entrega</t>
        </is>
      </c>
      <c r="H3" s="22" t="inlineStr">
        <is>
          <t>Oficina de producción</t>
        </is>
      </c>
      <c r="I3" s="22" t="inlineStr">
        <is>
          <t>Bruno Linde</t>
        </is>
      </c>
      <c r="J3" s="22" t="inlineStr">
        <is>
          <t>MD5</t>
        </is>
      </c>
    </row>
    <row r="4">
      <c r="A4" s="24" t="inlineStr">
        <is>
          <t>Mínimo de copias verificadas por grupo</t>
        </is>
      </c>
      <c r="B4" s="22" t="n">
        <v>2</v>
      </c>
      <c r="D4" s="22" t="inlineStr">
        <is>
          <t>Atlas de Papel</t>
        </is>
      </c>
      <c r="E4" s="22" t="inlineStr">
        <is>
          <t>Tarjeta SDXC</t>
        </is>
      </c>
      <c r="F4" s="22" t="inlineStr">
        <is>
          <t>Copia 3</t>
        </is>
      </c>
      <c r="G4" s="22" t="inlineStr">
        <is>
          <t>Disco duro externo</t>
        </is>
      </c>
      <c r="H4" s="22" t="inlineStr">
        <is>
          <t>Sala de montaje</t>
        </is>
      </c>
      <c r="I4" s="22" t="inlineStr">
        <is>
          <t>Celia Prado</t>
        </is>
      </c>
      <c r="J4" s="22" t="inlineStr">
        <is>
          <t>xxHash64</t>
        </is>
      </c>
    </row>
    <row r="5">
      <c r="A5" s="24" t="inlineStr">
        <is>
          <t>Nota</t>
        </is>
      </c>
      <c r="B5" s="22" t="inlineStr">
        <is>
          <t>El mínimo se usa para señalar redundancia insuficiente cuando vence la fecha prevista.</t>
        </is>
      </c>
      <c r="D5" s="22" t="inlineStr">
        <is>
          <t>Bruma Mecánica</t>
        </is>
      </c>
      <c r="E5" s="22" t="inlineStr">
        <is>
          <t>Tarjeta microSD</t>
        </is>
      </c>
      <c r="F5" s="22" t="inlineStr">
        <is>
          <t>Otra</t>
        </is>
      </c>
      <c r="G5" s="22" t="inlineStr">
        <is>
          <t>Matriz RAID</t>
        </is>
      </c>
      <c r="H5" s="22" t="inlineStr">
        <is>
          <t>Almacén externo</t>
        </is>
      </c>
      <c r="I5" s="22" t="inlineStr">
        <is>
          <t>Darío Menta</t>
        </is>
      </c>
      <c r="J5" s="22" t="n"/>
    </row>
    <row r="6">
      <c r="A6" s="24" t="n"/>
      <c r="B6" s="22" t="n"/>
      <c r="D6" s="22" t="inlineStr">
        <is>
          <t>Ventana de Tiza</t>
        </is>
      </c>
      <c r="E6" s="22" t="inlineStr">
        <is>
          <t>SSD de cámara</t>
        </is>
      </c>
      <c r="F6" s="22" t="n"/>
      <c r="G6" s="22" t="inlineStr">
        <is>
          <t>Servidor local</t>
        </is>
      </c>
      <c r="H6" s="22" t="inlineStr">
        <is>
          <t>Estudio</t>
        </is>
      </c>
      <c r="I6" s="22" t="inlineStr">
        <is>
          <t>Elia Roble</t>
        </is>
      </c>
      <c r="J6" s="22" t="n"/>
    </row>
    <row r="7">
      <c r="A7" s="24" t="n"/>
      <c r="B7" s="22" t="n"/>
      <c r="D7" s="22" t="n"/>
      <c r="E7" s="22" t="inlineStr">
        <is>
          <t>Disco de grabadora</t>
        </is>
      </c>
      <c r="F7" s="22" t="n"/>
      <c r="G7" s="22" t="inlineStr">
        <is>
          <t>Almacenamiento LTO</t>
        </is>
      </c>
      <c r="H7" s="22" t="inlineStr">
        <is>
          <t>Vehículo de producción</t>
        </is>
      </c>
      <c r="I7" s="22" t="inlineStr">
        <is>
          <t>Fabio Lago</t>
        </is>
      </c>
      <c r="J7" s="22" t="n"/>
    </row>
    <row r="8" ht="42" customHeight="1">
      <c r="A8" s="23" t="inlineStr">
        <is>
          <t>Puedes sustituir o ampliar las listas dentro de los rangos preparados. No dejes huecos entre valores si quieres que los desplegables sean fáciles de usar.</t>
        </is>
      </c>
      <c r="B8" s="26" t="n"/>
      <c r="D8" s="22" t="n"/>
      <c r="E8" s="22" t="inlineStr">
        <is>
          <t>Otro</t>
        </is>
      </c>
      <c r="F8" s="22" t="n"/>
      <c r="G8" s="22" t="inlineStr">
        <is>
          <t>Almacenamiento remoto</t>
        </is>
      </c>
      <c r="H8" s="22" t="inlineStr">
        <is>
          <t>Ubicación remota</t>
        </is>
      </c>
      <c r="I8" s="22" t="inlineStr">
        <is>
          <t>Gala Pino</t>
        </is>
      </c>
      <c r="J8" s="22" t="n"/>
    </row>
    <row r="9">
      <c r="A9" s="23" t="n"/>
      <c r="B9" s="26" t="n"/>
      <c r="D9" s="22" t="n"/>
      <c r="E9" s="22" t="n"/>
      <c r="F9" s="22" t="n"/>
      <c r="G9" s="22" t="inlineStr">
        <is>
          <t>Otro</t>
        </is>
      </c>
      <c r="H9" s="22" t="inlineStr">
        <is>
          <t>Otra ubicación</t>
        </is>
      </c>
      <c r="I9" s="22" t="n"/>
      <c r="J9" s="22" t="n"/>
    </row>
    <row r="10">
      <c r="A10" s="23" t="n"/>
      <c r="B10" s="26" t="n"/>
      <c r="D10" s="22" t="n"/>
      <c r="E10" s="22" t="n"/>
      <c r="F10" s="22" t="n"/>
      <c r="G10" s="22" t="n"/>
      <c r="H10" s="22" t="n"/>
      <c r="I10" s="22" t="n"/>
      <c r="J10" s="22" t="n"/>
    </row>
    <row r="11">
      <c r="A11" s="24" t="n"/>
      <c r="B11" s="22" t="n"/>
      <c r="D11" s="22" t="n"/>
      <c r="E11" s="22" t="n"/>
      <c r="F11" s="22" t="n"/>
      <c r="G11" s="22" t="n"/>
      <c r="H11" s="22" t="n"/>
      <c r="I11" s="22" t="n"/>
      <c r="J11" s="22" t="n"/>
    </row>
  </sheetData>
  <dataValidations count="1">
    <dataValidation sqref="B4" showDropDown="0" showInputMessage="0" showErrorMessage="1" allowBlank="0" errorTitle="Valor no válido" error="Introduce un número entero entre 1 y 5." type="whole" errorStyle="stop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Cómo usar el plan de copias</t>
        </is>
      </c>
    </row>
    <row r="2"/>
    <row r="3">
      <c r="A3" s="27" t="inlineStr">
        <is>
          <t>1. Preparación</t>
        </is>
      </c>
      <c r="B3" s="27" t="n"/>
      <c r="C3" s="27" t="n"/>
      <c r="D3" s="27" t="n"/>
      <c r="E3" s="27" t="n"/>
      <c r="F3" s="27" t="n"/>
    </row>
    <row r="4" ht="31" customHeight="1">
      <c r="A4" s="21" t="inlineStr">
        <is>
          <t>1. Revisa en Configuración los proyectos, responsables, soportes y ubicaciones.</t>
        </is>
      </c>
      <c r="B4" s="21" t="n"/>
      <c r="C4" s="21" t="n"/>
      <c r="D4" s="21" t="n"/>
      <c r="E4" s="21" t="n"/>
      <c r="F4" s="21" t="n"/>
    </row>
    <row r="5" ht="31" customHeight="1">
      <c r="A5" s="23" t="inlineStr">
        <is>
          <t>2. Define el mínimo de copias verificadas por grupo.</t>
        </is>
      </c>
      <c r="B5" s="23" t="n"/>
      <c r="C5" s="23" t="n"/>
      <c r="D5" s="23" t="n"/>
      <c r="E5" s="23" t="n"/>
      <c r="F5" s="23" t="n"/>
    </row>
    <row r="6" ht="31" customHeight="1">
      <c r="A6" s="21" t="inlineStr">
        <is>
          <t>3. Asigna un Grupo de origen único a cada tarjeta, unidad o conjunto de contenido.</t>
        </is>
      </c>
      <c r="B6" s="21" t="n"/>
      <c r="C6" s="21" t="n"/>
      <c r="D6" s="21" t="n"/>
      <c r="E6" s="21" t="n"/>
      <c r="F6" s="21" t="n"/>
    </row>
    <row r="7" ht="31" customHeight="1">
      <c r="A7" s="23" t="inlineStr">
        <is>
          <t>4. Crea una fila por cada copia prevista.</t>
        </is>
      </c>
      <c r="B7" s="23" t="n"/>
      <c r="C7" s="23" t="n"/>
      <c r="D7" s="23" t="n"/>
      <c r="E7" s="23" t="n"/>
      <c r="F7" s="23" t="n"/>
    </row>
    <row r="8">
      <c r="A8" s="27" t="inlineStr">
        <is>
          <t>2. Durante la copia</t>
        </is>
      </c>
      <c r="B8" s="27" t="n"/>
      <c r="C8" s="27" t="n"/>
      <c r="D8" s="27" t="n"/>
      <c r="E8" s="27" t="n"/>
      <c r="F8" s="27" t="n"/>
    </row>
    <row r="9" ht="31" customHeight="1">
      <c r="A9" s="23" t="inlineStr">
        <is>
          <t>1. Registra el soporte y la ubicación de destino.</t>
        </is>
      </c>
      <c r="B9" s="23" t="n"/>
      <c r="C9" s="23" t="n"/>
      <c r="D9" s="23" t="n"/>
      <c r="E9" s="23" t="n"/>
      <c r="F9" s="23" t="n"/>
    </row>
    <row r="10" ht="31" customHeight="1">
      <c r="A10" s="21" t="inlineStr">
        <is>
          <t>2. Introduce la fecha realizada al terminar la copia.</t>
        </is>
      </c>
      <c r="B10" s="21" t="n"/>
      <c r="C10" s="21" t="n"/>
      <c r="D10" s="21" t="n"/>
      <c r="E10" s="21" t="n"/>
      <c r="F10" s="21" t="n"/>
    </row>
    <row r="11" ht="31" customHeight="1">
      <c r="A11" s="23" t="inlineStr">
        <is>
          <t>3. Selecciona el método de checksum.</t>
        </is>
      </c>
      <c r="B11" s="23" t="n"/>
      <c r="C11" s="23" t="n"/>
      <c r="D11" s="23" t="n"/>
      <c r="E11" s="23" t="n"/>
      <c r="F11" s="23" t="n"/>
    </row>
    <row r="12" ht="31" customHeight="1">
      <c r="A12" s="21" t="inlineStr">
        <is>
          <t>4. Pega el checksum esperado y el obtenido sin añadir comentarios en esas celdas.</t>
        </is>
      </c>
      <c r="B12" s="21" t="n"/>
      <c r="C12" s="21" t="n"/>
      <c r="D12" s="21" t="n"/>
      <c r="E12" s="21" t="n"/>
      <c r="F12" s="21" t="n"/>
    </row>
    <row r="13" ht="31" customHeight="1">
      <c r="A13" s="23" t="inlineStr">
        <is>
          <t>5. Consulta el resultado automático y conserva cualquier incidencia.</t>
        </is>
      </c>
      <c r="B13" s="23" t="n"/>
      <c r="C13" s="23" t="n"/>
      <c r="D13" s="23" t="n"/>
      <c r="E13" s="23" t="n"/>
      <c r="F13" s="23" t="n"/>
    </row>
    <row r="14">
      <c r="A14" s="17" t="inlineStr">
        <is>
          <t>Estado o alerta</t>
        </is>
      </c>
      <c r="B14" s="17" t="inlineStr">
        <is>
          <t>Interpretación</t>
        </is>
      </c>
    </row>
    <row r="15" ht="34" customHeight="1">
      <c r="A15" s="23" t="inlineStr">
        <is>
          <t>Planificada</t>
        </is>
      </c>
      <c r="B15" s="23" t="inlineStr">
        <is>
          <t>La fecha prevista todavía no ha vencido.</t>
        </is>
      </c>
    </row>
    <row r="16" ht="34" customHeight="1">
      <c r="A16" s="21" t="inlineStr">
        <is>
          <t>Atrasada</t>
        </is>
      </c>
      <c r="B16" s="21" t="inlineStr">
        <is>
          <t>No consta fecha realizada y la fecha prevista ya ha pasado.</t>
        </is>
      </c>
    </row>
    <row r="17" ht="34" customHeight="1">
      <c r="A17" s="23" t="inlineStr">
        <is>
          <t>Pendiente de checksum</t>
        </is>
      </c>
      <c r="B17" s="23" t="inlineStr">
        <is>
          <t>La copia consta como realizada, pero falta uno de los checksums.</t>
        </is>
      </c>
    </row>
    <row r="18" ht="34" customHeight="1">
      <c r="A18" s="21" t="inlineStr">
        <is>
          <t>Verificada</t>
        </is>
      </c>
      <c r="B18" s="21" t="inlineStr">
        <is>
          <t>Los checksums esperado y obtenido coinciden.</t>
        </is>
      </c>
    </row>
    <row r="19" ht="34" customHeight="1">
      <c r="A19" s="23" t="inlineStr">
        <is>
          <t>Incidencia</t>
        </is>
      </c>
      <c r="B19" s="23" t="inlineStr">
        <is>
          <t>Los checksums son diferentes.</t>
        </is>
      </c>
    </row>
    <row r="20" ht="34" customHeight="1">
      <c r="A20" s="21" t="inlineStr">
        <is>
          <t>Ubicación repetida</t>
        </is>
      </c>
      <c r="B20" s="21" t="inlineStr">
        <is>
          <t>Dos copias del mismo origen figuran en la misma ubicación.</t>
        </is>
      </c>
    </row>
    <row r="21" ht="34" customHeight="1">
      <c r="A21" s="23" t="inlineStr">
        <is>
          <t>Redundancia verificada insuficiente</t>
        </is>
      </c>
      <c r="B21" s="23" t="inlineStr">
        <is>
          <t>El grupo no alcanza el mínimo configurado de copias verificadas.</t>
        </is>
      </c>
    </row>
    <row r="22">
      <c r="A22" s="27" t="inlineStr">
        <is>
          <t>4. Buen uso del archivo</t>
        </is>
      </c>
      <c r="B22" s="27" t="n"/>
      <c r="C22" s="27" t="n"/>
      <c r="D22" s="27" t="n"/>
      <c r="E22" s="27" t="n"/>
      <c r="F22" s="27" t="n"/>
    </row>
    <row r="23" ht="31" customHeight="1">
      <c r="A23" s="23" t="inlineStr">
        <is>
          <t>• No reutilices un ID de copia.</t>
        </is>
      </c>
      <c r="B23" s="23" t="n"/>
      <c r="C23" s="23" t="n"/>
      <c r="D23" s="23" t="n"/>
      <c r="E23" s="23" t="n"/>
      <c r="F23" s="23" t="n"/>
    </row>
    <row r="24" ht="31" customHeight="1">
      <c r="A24" s="21" t="inlineStr">
        <is>
          <t>• No borres una incidencia para ocultarla; registra la repetición en otra fila.</t>
        </is>
      </c>
      <c r="B24" s="21" t="n"/>
      <c r="C24" s="21" t="n"/>
      <c r="D24" s="21" t="n"/>
      <c r="E24" s="21" t="n"/>
      <c r="F24" s="21" t="n"/>
    </row>
    <row r="25" ht="31" customHeight="1">
      <c r="A25" s="23" t="inlineStr">
        <is>
          <t>• Evita usar nombres completos, teléfonos, correos u otros datos personales.</t>
        </is>
      </c>
      <c r="B25" s="23" t="n"/>
      <c r="C25" s="23" t="n"/>
      <c r="D25" s="23" t="n"/>
      <c r="E25" s="23" t="n"/>
      <c r="F25" s="23" t="n"/>
    </row>
    <row r="26" ht="31" customHeight="1">
      <c r="A26" s="21" t="inlineStr">
        <is>
          <t>• La plantilla controla el registro del proceso, pero no realiza ni valida técnicamente las copias.</t>
        </is>
      </c>
      <c r="B26" s="21" t="n"/>
      <c r="C26" s="21" t="n"/>
      <c r="D26" s="21" t="n"/>
      <c r="E26" s="21" t="n"/>
      <c r="F26" s="21" t="n"/>
    </row>
    <row r="27" ht="31" customHeight="1">
      <c r="A27" s="23" t="inlineStr">
        <is>
          <t>• No presupone requisitos jurídicos, contractuales, de seguridad o de conservación.</t>
        </is>
      </c>
      <c r="B27" s="23" t="n"/>
      <c r="C27" s="23" t="n"/>
      <c r="D27" s="23" t="n"/>
      <c r="E27" s="23" t="n"/>
      <c r="F27" s="23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2026-09-08T05:11:35Z</dcterms:created>
  <dcterms:modified xmlns:dcterms="http://purl.org/dc/terms/" xmlns:xsi="http://www.w3.org/2001/XMLSchema-instance" xsi:type="dcterms:W3CDTF">2026-09-08T05:11:36+00:00Z</dcterms:modified>
</cp:coreProperties>
</file>