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Ensayos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'Ensayos'!$A$5:$U$105</definedName>
    <definedName name="_xlnm._FilterDatabase" localSheetId="2" hidden="1">'Listas'!$A$1:$K$31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B566E"/>
      <sz val="11"/>
    </font>
    <font>
      <name val="Aptos"/>
      <b val="1"/>
      <color rgb="0026233F"/>
      <sz val="10"/>
    </font>
    <font>
      <name val="Aptos"/>
      <color rgb="0026233F"/>
      <sz val="10"/>
    </font>
    <font>
      <name val="Aptos Display"/>
      <b val="1"/>
      <color rgb="0026233F"/>
      <sz val="16"/>
    </font>
    <font>
      <name val="Aptos"/>
      <b val="1"/>
      <color rgb="00FFFFFF"/>
      <sz val="10"/>
    </font>
    <font>
      <name val="Aptos"/>
      <color rgb="005F5F65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FFFFFF"/>
      </patternFill>
    </fill>
    <fill>
      <patternFill patternType="solid">
        <fgColor rgb="00E05A47"/>
      </patternFill>
    </fill>
    <fill>
      <patternFill patternType="solid">
        <fgColor rgb="00ECEAF0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/>
      <top style="thin">
        <color rgb="00DDD3E8"/>
      </top>
      <bottom style="thin">
        <color rgb="00DDD3E8"/>
      </bottom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top" wrapText="1"/>
    </xf>
    <xf numFmtId="0" fontId="7" fillId="7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4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6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6" fillId="2" borderId="0" pivotButton="0" quotePrefix="0" xfId="0"/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Aptos"/>
        <b val="1"/>
        <color rgb="008F2635"/>
        <sz val="10"/>
      </font>
      <fill>
        <patternFill patternType="solid">
          <fgColor rgb="00F8DDE1"/>
        </patternFill>
      </fill>
    </dxf>
    <dxf>
      <font>
        <name val="Aptos"/>
        <b val="1"/>
        <color rgb="008F2635"/>
        <sz val="10"/>
      </font>
      <fill>
        <patternFill patternType="solid">
          <fgColor rgb="00FCE8C3"/>
        </patternFill>
      </fill>
    </dxf>
    <dxf>
      <font>
        <name val="Aptos"/>
        <b val="1"/>
        <color rgb="00126B61"/>
        <sz val="10"/>
      </font>
      <fill>
        <patternFill patternType="solid">
          <fgColor rgb="00DDF1EC"/>
        </patternFill>
      </fill>
    </dxf>
    <dxf>
      <font>
        <name val="Aptos"/>
        <b val="1"/>
        <color rgb="0026233F"/>
        <sz val="10"/>
      </font>
      <fill>
        <patternFill patternType="solid">
          <fgColor rgb="00DDEAF7"/>
        </patternFill>
      </fill>
    </dxf>
    <dxf>
      <font>
        <name val="Aptos"/>
        <color rgb="005F5F65"/>
        <sz val="10"/>
      </font>
      <fill>
        <patternFill patternType="solid">
          <fgColor rgb="00E3E3E3"/>
        </patternFill>
      </fill>
    </dxf>
    <dxf>
      <font>
        <name val="Aptos"/>
        <b val="1"/>
        <color rgb="008F2635"/>
        <sz val="10"/>
      </font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Ensayos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'Resumen'!B16</f>
            </strRef>
          </tx>
          <spPr>
            <a:solidFill xmlns:a="http://schemas.openxmlformats.org/drawingml/2006/main">
              <a:srgbClr val="E05A47"/>
            </a:solidFill>
            <a:ln xmlns:a="http://schemas.openxmlformats.org/drawingml/2006/main">
              <a:solidFill>
                <a:srgbClr val="E05A47"/>
              </a:solidFill>
              <a:prstDash val="solid"/>
            </a:ln>
          </spPr>
          <cat>
            <numRef>
              <f>'Resumen'!$A$17:$A$20</f>
            </numRef>
          </cat>
          <val>
            <numRef>
              <f>'Resumen'!$B$17:$B$20</f>
            </numRef>
          </val>
        </ser>
        <dLbls>
          <showLegendKey val="0"/>
          <showVal val="1"/>
          <showCatName val="0"/>
          <showSerName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Ensayos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nsayos" displayName="tblEnsayos" ref="A5:U105" headerRowCount="1">
  <autoFilter ref="A5:U105"/>
  <tableColumns count="21">
    <tableColumn id="1" name="ID ensayo"/>
    <tableColumn id="2" name="Proyecto"/>
    <tableColumn id="3" name="Escena o bloque"/>
    <tableColumn id="4" name="Tipo de ensayo"/>
    <tableColumn id="5" name="Fecha"/>
    <tableColumn id="6" name="Hora de inicio"/>
    <tableColumn id="7" name="Duración prevista (min)"/>
    <tableColumn id="8" name="Hora de fin prevista"/>
    <tableColumn id="9" name="Espacio"/>
    <tableColumn id="10" name="Formato"/>
    <tableColumn id="11" name="Responsable"/>
    <tableColumn id="12" name="Participantes previstos"/>
    <tableColumn id="13" name="Objetivo del ensayo"/>
    <tableColumn id="14" name="Estado"/>
    <tableColumn id="15" name="Resultado u observaciones"/>
    <tableColumn id="16" name="Pendiente posterior"/>
    <tableColumn id="17" name="Responsable del pendiente"/>
    <tableColumn id="18" name="Fecha límite"/>
    <tableColumn id="19" name="Duración real (min)"/>
    <tableColumn id="20" name="Diferencia de duración (min)"/>
    <tableColumn id="21" name="Revisió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20" customWidth="1" min="3" max="3"/>
    <col width="15" customWidth="1" min="4" max="4"/>
    <col width="20" customWidth="1" min="5" max="5"/>
    <col width="15" customWidth="1" min="6" max="6"/>
    <col width="24" customWidth="1" min="7" max="7"/>
    <col width="15" customWidth="1" min="8" max="8"/>
  </cols>
  <sheetData>
    <row r="1" ht="32" customHeight="1">
      <c r="A1" s="1" t="inlineStr">
        <is>
          <t>Planificación de ensayos audiovisuales</t>
        </is>
      </c>
    </row>
    <row r="2" ht="22" customHeight="1">
      <c r="A2" s="2" t="inlineStr">
        <is>
          <t>Resumen operativo de agenda, resultados y pendientes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Desde</t>
        </is>
      </c>
      <c r="B3" s="36" t="n">
        <v>46266</v>
      </c>
      <c r="C3" s="4" t="inlineStr">
        <is>
          <t>Hasta</t>
        </is>
      </c>
      <c r="D3" s="36" t="n">
        <v>46295</v>
      </c>
    </row>
    <row r="4">
      <c r="A4" s="4" t="inlineStr">
        <is>
          <t>Fecha de control</t>
        </is>
      </c>
      <c r="B4" s="36" t="n">
        <v>46272</v>
      </c>
    </row>
    <row r="5"/>
    <row r="6" ht="42" customHeight="1">
      <c r="A6" s="6" t="inlineStr">
        <is>
          <t>Total de ensayos</t>
        </is>
      </c>
      <c r="B6" s="7">
        <f>COUNTIFS(Ensayos!$E$6:$E$105,"&gt;="&amp;$B$3,Ensayos!$E$6:$E$105,"&lt;="&amp;$D$3,Ensayos!$A$6:$A$105,"&lt;&gt;")</f>
        <v/>
      </c>
      <c r="C6" s="6" t="inlineStr">
        <is>
          <t>Confirmados</t>
        </is>
      </c>
      <c r="D6" s="7">
        <f>COUNTIFS(Ensayos!$E$6:$E$105,"&gt;="&amp;$B$3,Ensayos!$E$6:$E$105,"&lt;="&amp;$D$3,Ensayos!$N$6:$N$105,"Confirmado")</f>
        <v/>
      </c>
      <c r="E6" s="6" t="inlineStr">
        <is>
          <t>Realizados</t>
        </is>
      </c>
      <c r="F6" s="7">
        <f>COUNTIFS(Ensayos!$E$6:$E$105,"&gt;="&amp;$B$3,Ensayos!$E$6:$E$105,"&lt;="&amp;$D$3,Ensayos!$N$6:$N$105,"Realizado")</f>
        <v/>
      </c>
      <c r="G6" s="6" t="inlineStr">
        <is>
          <t>Minutos previstos activos</t>
        </is>
      </c>
      <c r="H6" s="7">
        <f>SUMIFS(Ensayos!$G$6:$G$105,Ensayos!$E$6:$E$105,"&gt;="&amp;$B$3,Ensayos!$E$6:$E$105,"&lt;="&amp;$D$3,Ensayos!$N$6:$N$105,"&lt;&gt;Cancelado")</f>
        <v/>
      </c>
    </row>
    <row r="7"/>
    <row r="8"/>
    <row r="9" ht="42" customHeight="1">
      <c r="A9" s="6" t="inlineStr">
        <is>
          <t>Resultados pendientes</t>
        </is>
      </c>
      <c r="B9" s="7">
        <f>SUMPRODUCT((Ensayos!$E$6:$E$105&gt;=$B$3)*(Ensayos!$E$6:$E$105&lt;=$D$3)*(Ensayos!$N$6:$N$105="Realizado")*(((Ensayos!$O$6:$O$105="")+(Ensayos!$P$6:$P$105&lt;&gt;""))&gt;0))</f>
        <v/>
      </c>
      <c r="C9" s="6" t="inlineStr">
        <is>
          <t>Pendientes vencidos</t>
        </is>
      </c>
      <c r="D9" s="7">
        <f>COUNTIFS(Ensayos!$E$6:$E$105,"&gt;="&amp;$B$3,Ensayos!$E$6:$E$105,"&lt;="&amp;$D$3,Ensayos!$P$6:$P$105,"&lt;&gt;",Ensayos!$R$6:$R$105,"&lt;"&amp;$B$4,Ensayos!$R$6:$R$105,"&lt;&gt;",Ensayos!$N$6:$N$105,"&lt;&gt;Cancelado")</f>
        <v/>
      </c>
      <c r="E9" s="6" t="inlineStr">
        <is>
          <t>Ensayos con solape</t>
        </is>
      </c>
      <c r="F9" s="7">
        <f>COUNTIFS(Ensayos!$E$6:$E$105,"&gt;="&amp;$B$3,Ensayos!$E$6:$E$105,"&lt;="&amp;$D$3,Ensayos!$U$6:$U$105,"*Solape de espacio*")</f>
        <v/>
      </c>
      <c r="G9" s="6" t="inlineStr">
        <is>
          <t>Resultados documentados</t>
        </is>
      </c>
      <c r="H9" s="8">
        <f>IFERROR(COUNTIFS(Ensayos!$E$6:$E$105,"&gt;="&amp;$B$3,Ensayos!$E$6:$E$105,"&lt;="&amp;$D$3,Ensayos!$N$6:$N$105,"Realizado",Ensayos!$O$6:$O$105,"&lt;&gt;")/COUNTIFS(Ensayos!$E$6:$E$105,"&gt;="&amp;$B$3,Ensayos!$E$6:$E$105,"&lt;="&amp;$D$3,Ensayos!$N$6:$N$105,"Realizado"),0)</f>
        <v/>
      </c>
    </row>
    <row r="10"/>
    <row r="11"/>
    <row r="12" ht="42" customHeight="1">
      <c r="A12" s="6" t="inlineStr">
        <is>
          <t>Ensayos activos en los próximos 7 días</t>
        </is>
      </c>
      <c r="B12" s="7">
        <f>COUNTIFS(Ensayos!$E$6:$E$105,"&gt;="&amp;$B$4,Ensayos!$E$6:$E$105,"&lt;="&amp;$B$4+7,Ensayos!$A$6:$A$105,"&lt;&gt;",Ensayos!$N$6:$N$105,"&lt;&gt;Cancelado")</f>
        <v/>
      </c>
    </row>
    <row r="13"/>
    <row r="14"/>
    <row r="15"/>
    <row r="16">
      <c r="A16" s="9" t="inlineStr">
        <is>
          <t>Estado</t>
        </is>
      </c>
      <c r="B16" s="9" t="inlineStr">
        <is>
          <t>Ensayos</t>
        </is>
      </c>
    </row>
    <row r="17">
      <c r="A17" s="10" t="inlineStr">
        <is>
          <t>Planificado</t>
        </is>
      </c>
      <c r="B17" s="11">
        <f>COUNTIFS(Ensayos!$E$6:$E$105,"&gt;="&amp;$B$3,Ensayos!$E$6:$E$105,"&lt;="&amp;$D$3,Ensayos!$N$6:$N$105,A17)</f>
        <v/>
      </c>
    </row>
    <row r="18">
      <c r="A18" s="12" t="inlineStr">
        <is>
          <t>Confirmado</t>
        </is>
      </c>
      <c r="B18" s="13">
        <f>COUNTIFS(Ensayos!$E$6:$E$105,"&gt;="&amp;$B$3,Ensayos!$E$6:$E$105,"&lt;="&amp;$D$3,Ensayos!$N$6:$N$105,A18)</f>
        <v/>
      </c>
    </row>
    <row r="19">
      <c r="A19" s="10" t="inlineStr">
        <is>
          <t>Realizado</t>
        </is>
      </c>
      <c r="B19" s="11">
        <f>COUNTIFS(Ensayos!$E$6:$E$105,"&gt;="&amp;$B$3,Ensayos!$E$6:$E$105,"&lt;="&amp;$D$3,Ensayos!$N$6:$N$105,A19)</f>
        <v/>
      </c>
    </row>
    <row r="20">
      <c r="A20" s="12" t="inlineStr">
        <is>
          <t>Cancelado</t>
        </is>
      </c>
      <c r="B20" s="13">
        <f>COUNTIFS(Ensayos!$E$6:$E$105,"&gt;="&amp;$B$3,Ensayos!$E$6:$E$105,"&lt;="&amp;$D$3,Ensayos!$N$6:$N$105,A20)</f>
        <v/>
      </c>
    </row>
  </sheetData>
  <mergeCells count="1">
    <mergeCell ref="A1:H1"/>
  </mergeCells>
  <conditionalFormatting sqref="D3">
    <cfRule type="expression" priority="1" dxfId="0">
      <formula>D3&lt;B3</formula>
    </cfRule>
  </conditionalFormatting>
  <conditionalFormatting sqref="B9">
    <cfRule type="cellIs" priority="2" operator="greaterThan" dxfId="0">
      <formula>0</formula>
    </cfRule>
  </conditionalFormatting>
  <conditionalFormatting sqref="D9">
    <cfRule type="cellIs" priority="3" operator="greaterThan" dxfId="0">
      <formula>0</formula>
    </cfRule>
  </conditionalFormatting>
  <conditionalFormatting sqref="F9">
    <cfRule type="cellIs" priority="4" operator="greaterThan" dxfId="1">
      <formula>0</formula>
    </cfRule>
  </conditionalFormatting>
  <conditionalFormatting sqref="H9">
    <cfRule type="cellIs" priority="5" operator="lessThan" dxfId="0">
      <formula>0.5</formula>
    </cfRule>
    <cfRule type="cellIs" priority="6" operator="between" dxfId="1">
      <formula>0.5</formula>
      <formula>0.799999</formula>
    </cfRule>
    <cfRule type="cellIs" priority="7" operator="greaterThanOrEqual" dxfId="2">
      <formula>0.8</formula>
    </cfRule>
  </conditionalFormatting>
  <conditionalFormatting sqref="B12">
    <cfRule type="cellIs" priority="8" operator="greaterThan" dxfId="3">
      <formula>0</formula>
    </cfRule>
  </conditionalFormatting>
  <dataValidations count="1">
    <dataValidation sqref="B3 B4 D3" showDropDown="0" showInputMessage="0" showErrorMessage="1" allowBlank="0" errorTitle="Fecha no válida" error="Introduzca una fecha entre el 01/01/2020 y el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4" customWidth="1" min="3" max="3"/>
    <col width="20" customWidth="1" min="4" max="4"/>
    <col width="12" customWidth="1" min="5" max="5"/>
    <col width="12" customWidth="1" min="6" max="6"/>
    <col width="12" customWidth="1" min="7" max="7"/>
    <col width="12" customWidth="1" min="8" max="8"/>
    <col width="22" customWidth="1" min="9" max="9"/>
    <col width="14" customWidth="1" min="10" max="10"/>
    <col width="24" customWidth="1" min="11" max="11"/>
    <col width="38" customWidth="1" min="12" max="12"/>
    <col width="42" customWidth="1" min="13" max="13"/>
    <col width="14" customWidth="1" min="14" max="14"/>
    <col width="45" customWidth="1" min="15" max="15"/>
    <col width="40" customWidth="1" min="16" max="16"/>
    <col width="24" customWidth="1" min="17" max="17"/>
    <col width="12" customWidth="1" min="18" max="18"/>
    <col width="17" customWidth="1" min="19" max="19"/>
    <col width="17" customWidth="1" min="20" max="20"/>
    <col width="48" customWidth="1" min="21" max="21"/>
  </cols>
  <sheetData>
    <row r="1" ht="32" customHeight="1">
      <c r="A1" s="1" t="inlineStr">
        <is>
          <t>Agenda y seguimiento de ensayos</t>
        </is>
      </c>
    </row>
    <row r="2">
      <c r="A2" s="2" t="inlineStr">
        <is>
          <t>Una fila corresponde a un ensayo de una escena o bloque.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</row>
    <row r="3">
      <c r="A3" s="2" t="inlineStr">
        <is>
          <t>Complete como mínimo los campos marcados como obligatorios antes de confirmar el ensayo.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</row>
    <row r="4"/>
    <row r="5" ht="42" customHeight="1">
      <c r="A5" s="14" t="inlineStr">
        <is>
          <t>ID ensayo</t>
        </is>
      </c>
      <c r="B5" s="14" t="inlineStr">
        <is>
          <t>Proyecto</t>
        </is>
      </c>
      <c r="C5" s="14" t="inlineStr">
        <is>
          <t>Escena o bloque</t>
        </is>
      </c>
      <c r="D5" s="14" t="inlineStr">
        <is>
          <t>Tipo de ensayo</t>
        </is>
      </c>
      <c r="E5" s="14" t="inlineStr">
        <is>
          <t>Fecha</t>
        </is>
      </c>
      <c r="F5" s="14" t="inlineStr">
        <is>
          <t>Hora de inicio</t>
        </is>
      </c>
      <c r="G5" s="14" t="inlineStr">
        <is>
          <t>Duración prevista (min)</t>
        </is>
      </c>
      <c r="H5" s="14" t="inlineStr">
        <is>
          <t>Hora de fin prevista</t>
        </is>
      </c>
      <c r="I5" s="14" t="inlineStr">
        <is>
          <t>Espacio</t>
        </is>
      </c>
      <c r="J5" s="14" t="inlineStr">
        <is>
          <t>Formato</t>
        </is>
      </c>
      <c r="K5" s="14" t="inlineStr">
        <is>
          <t>Responsable</t>
        </is>
      </c>
      <c r="L5" s="14" t="inlineStr">
        <is>
          <t>Participantes previstos</t>
        </is>
      </c>
      <c r="M5" s="14" t="inlineStr">
        <is>
          <t>Objetivo del ensayo</t>
        </is>
      </c>
      <c r="N5" s="14" t="inlineStr">
        <is>
          <t>Estado</t>
        </is>
      </c>
      <c r="O5" s="14" t="inlineStr">
        <is>
          <t>Resultado u observaciones</t>
        </is>
      </c>
      <c r="P5" s="14" t="inlineStr">
        <is>
          <t>Pendiente posterior</t>
        </is>
      </c>
      <c r="Q5" s="14" t="inlineStr">
        <is>
          <t>Responsable del pendiente</t>
        </is>
      </c>
      <c r="R5" s="14" t="inlineStr">
        <is>
          <t>Fecha límite</t>
        </is>
      </c>
      <c r="S5" s="14" t="inlineStr">
        <is>
          <t>Duración real (min)</t>
        </is>
      </c>
      <c r="T5" s="14" t="inlineStr">
        <is>
          <t>Diferencia de duración (min)</t>
        </is>
      </c>
      <c r="U5" s="14" t="inlineStr">
        <is>
          <t>Revisión</t>
        </is>
      </c>
    </row>
    <row r="6" ht="34" customHeight="1">
      <c r="A6" s="15" t="inlineStr">
        <is>
          <t>ENS-001</t>
        </is>
      </c>
      <c r="B6" s="15" t="inlineStr">
        <is>
          <t>Horizonte de Cartón</t>
        </is>
      </c>
      <c r="C6" s="16" t="inlineStr">
        <is>
          <t>Escena 04 · Reencuentro</t>
        </is>
      </c>
      <c r="D6" s="15" t="inlineStr">
        <is>
          <t>Interpretación</t>
        </is>
      </c>
      <c r="E6" s="37" t="n">
        <v>46267</v>
      </c>
      <c r="F6" s="38" t="n">
        <v>0.4166666666666667</v>
      </c>
      <c r="G6" s="19" t="n">
        <v>90</v>
      </c>
      <c r="H6" s="39">
        <f>IF(OR(A6="",F6="",G6=""),"",F6+G6/1440)</f>
        <v/>
      </c>
      <c r="I6" s="15" t="inlineStr">
        <is>
          <t>Plató Nube</t>
        </is>
      </c>
      <c r="J6" s="15" t="inlineStr">
        <is>
          <t>Presencial</t>
        </is>
      </c>
      <c r="K6" s="15" t="inlineStr">
        <is>
          <t>Mara Vela</t>
        </is>
      </c>
      <c r="L6" s="16" t="inlineStr">
        <is>
          <t>Dirección; Intérprete A; Intérprete B; Sonido</t>
        </is>
      </c>
      <c r="M6" s="16" t="inlineStr">
        <is>
          <t>Ajustar ritmo, pausas y desplazamientos</t>
        </is>
      </c>
      <c r="N6" s="15" t="inlineStr">
        <is>
          <t>Realizado</t>
        </is>
      </c>
      <c r="O6" s="16" t="inlineStr">
        <is>
          <t>El segundo pase mejora el ritmo; falta cerrar la marca final.</t>
        </is>
      </c>
      <c r="P6" s="16" t="inlineStr">
        <is>
          <t>Repetir la entrada de Intérprete B</t>
        </is>
      </c>
      <c r="Q6" s="15" t="inlineStr">
        <is>
          <t>Mara Vela</t>
        </is>
      </c>
      <c r="R6" s="37" t="n">
        <v>46271</v>
      </c>
      <c r="S6" s="19" t="n">
        <v>95</v>
      </c>
      <c r="T6" s="21">
        <f>IF(OR(A6="",S6="",G6=""),"",S6-G6)</f>
        <v/>
      </c>
      <c r="U6" s="22">
        <f>IF(A6="","",_xlfn.TEXTJOIN(" · ",TRUE,IF(OR(B6="",C6="",E6="",F6="",G6="",I6="",K6="",L6="",M6="",N6=""),"Faltan datos obligatorios",""),IF(AND(N6="Realizado",O6=""),"Falta resultado",""),IF(AND(P6&lt;&gt;"",OR(Q6="",R6="")),"Completar responsable o fecha del pendiente",""),IF(AND(P6&lt;&gt;"",R6&lt;&gt;"",R6&lt;Resumen!$B$4,N6&lt;&gt;"Cancelado"),"Pendiente vencido",""),IF(AND(N6&lt;&gt;"Cancelado",E6&lt;&gt;"",F6&lt;&gt;"",H6&lt;&gt;"",I6&lt;&gt;"",SUMPRODUCT(($E$6:$E$105=E6)*($I$6:$I$105=I6)*($N$6:$N$105&lt;&gt;"Cancelado")*($A$6:$A$105&lt;&gt;A6)*($F$6:$F$105&lt;H6)*($H$6:$H$105&gt;F6))&gt;0),"Solape de espacio","")))</f>
        <v/>
      </c>
    </row>
    <row r="7" ht="34" customHeight="1">
      <c r="A7" s="15" t="inlineStr">
        <is>
          <t>ENS-002</t>
        </is>
      </c>
      <c r="B7" s="15" t="inlineStr">
        <is>
          <t>Horizonte de Cartón</t>
        </is>
      </c>
      <c r="C7" s="16" t="inlineStr">
        <is>
          <t>Escena 09 · Pasillo</t>
        </is>
      </c>
      <c r="D7" s="15" t="inlineStr">
        <is>
          <t>Cámara y movimiento</t>
        </is>
      </c>
      <c r="E7" s="37" t="n">
        <v>46269</v>
      </c>
      <c r="F7" s="38" t="n">
        <v>0.6666666666666666</v>
      </c>
      <c r="G7" s="19" t="n">
        <v>60</v>
      </c>
      <c r="H7" s="39">
        <f>IF(OR(A7="",F7="",G7=""),"",F7+G7/1440)</f>
        <v/>
      </c>
      <c r="I7" s="15" t="inlineStr">
        <is>
          <t>Estudio Prisma</t>
        </is>
      </c>
      <c r="J7" s="15" t="inlineStr">
        <is>
          <t>Presencial</t>
        </is>
      </c>
      <c r="K7" s="15" t="inlineStr">
        <is>
          <t>Teo Bruma</t>
        </is>
      </c>
      <c r="L7" s="16" t="inlineStr">
        <is>
          <t>Dirección; Cámara; Foquista; Intérprete A</t>
        </is>
      </c>
      <c r="M7" s="16" t="inlineStr">
        <is>
          <t>Probar seguimiento y distancia focal</t>
        </is>
      </c>
      <c r="N7" s="15" t="inlineStr">
        <is>
          <t>Realizado</t>
        </is>
      </c>
      <c r="O7" s="16" t="n"/>
      <c r="P7" s="16" t="n"/>
      <c r="Q7" s="15" t="n"/>
      <c r="R7" s="37" t="n"/>
      <c r="S7" s="19" t="n">
        <v>55</v>
      </c>
      <c r="T7" s="21">
        <f>IF(OR(A7="",S7="",G7=""),"",S7-G7)</f>
        <v/>
      </c>
      <c r="U7" s="22">
        <f>IF(A7="","",_xlfn.TEXTJOIN(" · ",TRUE,IF(OR(B7="",C7="",E7="",F7="",G7="",I7="",K7="",L7="",M7="",N7=""),"Faltan datos obligatorios",""),IF(AND(N7="Realizado",O7=""),"Falta resultado",""),IF(AND(P7&lt;&gt;"",OR(Q7="",R7="")),"Completar responsable o fecha del pendiente",""),IF(AND(P7&lt;&gt;"",R7&lt;&gt;"",R7&lt;Resumen!$B$4,N7&lt;&gt;"Cancelado"),"Pendiente vencido",""),IF(AND(N7&lt;&gt;"Cancelado",E7&lt;&gt;"",F7&lt;&gt;"",H7&lt;&gt;"",I7&lt;&gt;"",SUMPRODUCT(($E$6:$E$105=E7)*($I$6:$I$105=I7)*($N$6:$N$105&lt;&gt;"Cancelado")*($A$6:$A$105&lt;&gt;A7)*($F$6:$F$105&lt;H7)*($H$6:$H$105&gt;F7))&gt;0),"Solape de espacio","")))</f>
        <v/>
      </c>
    </row>
    <row r="8" ht="34" customHeight="1">
      <c r="A8" s="15" t="inlineStr">
        <is>
          <t>ENS-003</t>
        </is>
      </c>
      <c r="B8" s="15" t="inlineStr">
        <is>
          <t>Luz de Bolsillo</t>
        </is>
      </c>
      <c r="C8" s="16" t="inlineStr">
        <is>
          <t>Bloque entrevista 1</t>
        </is>
      </c>
      <c r="D8" s="15" t="inlineStr">
        <is>
          <t>Técnico</t>
        </is>
      </c>
      <c r="E8" s="37" t="n">
        <v>46273</v>
      </c>
      <c r="F8" s="38" t="n">
        <v>0.4166666666666667</v>
      </c>
      <c r="G8" s="19" t="n">
        <v>120</v>
      </c>
      <c r="H8" s="39">
        <f>IF(OR(A8="",F8="",G8=""),"",F8+G8/1440)</f>
        <v/>
      </c>
      <c r="I8" s="15" t="inlineStr">
        <is>
          <t>Sala Ámbar</t>
        </is>
      </c>
      <c r="J8" s="15" t="inlineStr">
        <is>
          <t>Presencial</t>
        </is>
      </c>
      <c r="K8" s="15" t="inlineStr">
        <is>
          <t>Lía Cobalto</t>
        </is>
      </c>
      <c r="L8" s="16" t="inlineStr">
        <is>
          <t>Dirección; Presentación; Cámara; Sonido</t>
        </is>
      </c>
      <c r="M8" s="16" t="inlineStr">
        <is>
          <t>Validar luz, encuadre y toma de sonido</t>
        </is>
      </c>
      <c r="N8" s="15" t="inlineStr">
        <is>
          <t>Confirmado</t>
        </is>
      </c>
      <c r="O8" s="16" t="n"/>
      <c r="P8" s="16" t="n"/>
      <c r="Q8" s="15" t="n"/>
      <c r="R8" s="37" t="n"/>
      <c r="S8" s="19" t="n"/>
      <c r="T8" s="21">
        <f>IF(OR(A8="",S8="",G8=""),"",S8-G8)</f>
        <v/>
      </c>
      <c r="U8" s="22">
        <f>IF(A8="","",_xlfn.TEXTJOIN(" · ",TRUE,IF(OR(B8="",C8="",E8="",F8="",G8="",I8="",K8="",L8="",M8="",N8=""),"Faltan datos obligatorios",""),IF(AND(N8="Realizado",O8=""),"Falta resultado",""),IF(AND(P8&lt;&gt;"",OR(Q8="",R8="")),"Completar responsable o fecha del pendiente",""),IF(AND(P8&lt;&gt;"",R8&lt;&gt;"",R8&lt;Resumen!$B$4,N8&lt;&gt;"Cancelado"),"Pendiente vencido",""),IF(AND(N8&lt;&gt;"Cancelado",E8&lt;&gt;"",F8&lt;&gt;"",H8&lt;&gt;"",I8&lt;&gt;"",SUMPRODUCT(($E$6:$E$105=E8)*($I$6:$I$105=I8)*($N$6:$N$105&lt;&gt;"Cancelado")*($A$6:$A$105&lt;&gt;A8)*($F$6:$F$105&lt;H8)*($H$6:$H$105&gt;F8))&gt;0),"Solape de espacio","")))</f>
        <v/>
      </c>
    </row>
    <row r="9" ht="34" customHeight="1">
      <c r="A9" s="15" t="inlineStr">
        <is>
          <t>ENS-004</t>
        </is>
      </c>
      <c r="B9" s="15" t="inlineStr">
        <is>
          <t>Luz de Bolsillo</t>
        </is>
      </c>
      <c r="C9" s="16" t="inlineStr">
        <is>
          <t>Cabecera y despedida</t>
        </is>
      </c>
      <c r="D9" s="15" t="inlineStr">
        <is>
          <t>Presentación</t>
        </is>
      </c>
      <c r="E9" s="37" t="n">
        <v>46273</v>
      </c>
      <c r="F9" s="38" t="n">
        <v>0.4791666666666667</v>
      </c>
      <c r="G9" s="19" t="n">
        <v>45</v>
      </c>
      <c r="H9" s="39">
        <f>IF(OR(A9="",F9="",G9=""),"",F9+G9/1440)</f>
        <v/>
      </c>
      <c r="I9" s="15" t="inlineStr">
        <is>
          <t>Sala Ámbar</t>
        </is>
      </c>
      <c r="J9" s="15" t="inlineStr">
        <is>
          <t>Presencial</t>
        </is>
      </c>
      <c r="K9" s="15" t="inlineStr">
        <is>
          <t>Nico Duna</t>
        </is>
      </c>
      <c r="L9" s="16" t="inlineStr">
        <is>
          <t>Dirección; Presentación; Cámara</t>
        </is>
      </c>
      <c r="M9" s="16" t="inlineStr">
        <is>
          <t>Ensayar texto y mirada a cámara</t>
        </is>
      </c>
      <c r="N9" s="15" t="inlineStr">
        <is>
          <t>Confirmado</t>
        </is>
      </c>
      <c r="O9" s="16" t="n"/>
      <c r="P9" s="16" t="n"/>
      <c r="Q9" s="15" t="n"/>
      <c r="R9" s="37" t="n"/>
      <c r="S9" s="19" t="n"/>
      <c r="T9" s="21">
        <f>IF(OR(A9="",S9="",G9=""),"",S9-G9)</f>
        <v/>
      </c>
      <c r="U9" s="22">
        <f>IF(A9="","",_xlfn.TEXTJOIN(" · ",TRUE,IF(OR(B9="",C9="",E9="",F9="",G9="",I9="",K9="",L9="",M9="",N9=""),"Faltan datos obligatorios",""),IF(AND(N9="Realizado",O9=""),"Falta resultado",""),IF(AND(P9&lt;&gt;"",OR(Q9="",R9="")),"Completar responsable o fecha del pendiente",""),IF(AND(P9&lt;&gt;"",R9&lt;&gt;"",R9&lt;Resumen!$B$4,N9&lt;&gt;"Cancelado"),"Pendiente vencido",""),IF(AND(N9&lt;&gt;"Cancelado",E9&lt;&gt;"",F9&lt;&gt;"",H9&lt;&gt;"",I9&lt;&gt;"",SUMPRODUCT(($E$6:$E$105=E9)*($I$6:$I$105=I9)*($N$6:$N$105&lt;&gt;"Cancelado")*($A$6:$A$105&lt;&gt;A9)*($F$6:$F$105&lt;H9)*($H$6:$H$105&gt;F9))&gt;0),"Solape de espacio","")))</f>
        <v/>
      </c>
    </row>
    <row r="10" ht="34" customHeight="1">
      <c r="A10" s="15" t="inlineStr">
        <is>
          <t>ENS-005</t>
        </is>
      </c>
      <c r="B10" s="15" t="inlineStr">
        <is>
          <t>Atlas Imaginario</t>
        </is>
      </c>
      <c r="C10" s="16" t="inlineStr">
        <is>
          <t>Secuencia 12 · Taller</t>
        </is>
      </c>
      <c r="D10" s="15" t="inlineStr">
        <is>
          <t>Bloqueo escénico</t>
        </is>
      </c>
      <c r="E10" s="37" t="n">
        <v>46275</v>
      </c>
      <c r="F10" s="38" t="n">
        <v>0.3958333333333333</v>
      </c>
      <c r="G10" s="19" t="n">
        <v>75</v>
      </c>
      <c r="H10" s="39">
        <f>IF(OR(A10="",F10="",G10=""),"",F10+G10/1440)</f>
        <v/>
      </c>
      <c r="I10" s="15" t="inlineStr">
        <is>
          <t>Nave Cometa</t>
        </is>
      </c>
      <c r="J10" s="15" t="inlineStr">
        <is>
          <t>Presencial</t>
        </is>
      </c>
      <c r="K10" s="15" t="inlineStr">
        <is>
          <t>Mara Vela</t>
        </is>
      </c>
      <c r="L10" s="16" t="inlineStr">
        <is>
          <t>Dirección; Intérprete A; Intérprete B; Arte</t>
        </is>
      </c>
      <c r="M10" s="16" t="inlineStr">
        <is>
          <t>Definir recorridos y posiciones de utilería</t>
        </is>
      </c>
      <c r="N10" s="15" t="inlineStr">
        <is>
          <t>Planificado</t>
        </is>
      </c>
      <c r="O10" s="16" t="n"/>
      <c r="P10" s="16" t="inlineStr">
        <is>
          <t>Confirmar mesa de trabajo</t>
        </is>
      </c>
      <c r="Q10" s="15" t="inlineStr">
        <is>
          <t>Sol Risco</t>
        </is>
      </c>
      <c r="R10" s="37" t="n">
        <v>46274</v>
      </c>
      <c r="S10" s="19" t="n"/>
      <c r="T10" s="21">
        <f>IF(OR(A10="",S10="",G10=""),"",S10-G10)</f>
        <v/>
      </c>
      <c r="U10" s="22">
        <f>IF(A10="","",_xlfn.TEXTJOIN(" · ",TRUE,IF(OR(B10="",C10="",E10="",F10="",G10="",I10="",K10="",L10="",M10="",N10=""),"Faltan datos obligatorios",""),IF(AND(N10="Realizado",O10=""),"Falta resultado",""),IF(AND(P10&lt;&gt;"",OR(Q10="",R10="")),"Completar responsable o fecha del pendiente",""),IF(AND(P10&lt;&gt;"",R10&lt;&gt;"",R10&lt;Resumen!$B$4,N10&lt;&gt;"Cancelado"),"Pendiente vencido",""),IF(AND(N10&lt;&gt;"Cancelado",E10&lt;&gt;"",F10&lt;&gt;"",H10&lt;&gt;"",I10&lt;&gt;"",SUMPRODUCT(($E$6:$E$105=E10)*($I$6:$I$105=I10)*($N$6:$N$105&lt;&gt;"Cancelado")*($A$6:$A$105&lt;&gt;A10)*($F$6:$F$105&lt;H10)*($H$6:$H$105&gt;F10))&gt;0),"Solape de espacio","")))</f>
        <v/>
      </c>
    </row>
    <row r="11" ht="34" customHeight="1">
      <c r="A11" s="15" t="inlineStr">
        <is>
          <t>ENS-006</t>
        </is>
      </c>
      <c r="B11" s="15" t="inlineStr">
        <is>
          <t>Sonido de Tiza</t>
        </is>
      </c>
      <c r="C11" s="16" t="inlineStr">
        <is>
          <t>Pieza 02 · Voz y objeto</t>
        </is>
      </c>
      <c r="D11" s="15" t="inlineStr">
        <is>
          <t>Lectura</t>
        </is>
      </c>
      <c r="E11" s="37" t="n">
        <v>46276</v>
      </c>
      <c r="F11" s="38" t="n">
        <v>0.5</v>
      </c>
      <c r="G11" s="19" t="n">
        <v>90</v>
      </c>
      <c r="H11" s="39">
        <f>IF(OR(A11="",F11="",G11=""),"",F11+G11/1440)</f>
        <v/>
      </c>
      <c r="I11" s="15" t="inlineStr">
        <is>
          <t>Aula Lumen</t>
        </is>
      </c>
      <c r="J11" s="15" t="inlineStr">
        <is>
          <t>Híbrido</t>
        </is>
      </c>
      <c r="K11" s="15" t="inlineStr">
        <is>
          <t>Sol Risco</t>
        </is>
      </c>
      <c r="L11" s="16" t="inlineStr">
        <is>
          <t>Dirección; Voz; Sonido; Producción</t>
        </is>
      </c>
      <c r="M11" s="16" t="inlineStr">
        <is>
          <t>Ajustar intención y duración de locución</t>
        </is>
      </c>
      <c r="N11" s="15" t="inlineStr">
        <is>
          <t>Confirmado</t>
        </is>
      </c>
      <c r="O11" s="16" t="n"/>
      <c r="P11" s="16" t="inlineStr">
        <is>
          <t>Enviar versión marcada del texto</t>
        </is>
      </c>
      <c r="Q11" s="15" t="inlineStr">
        <is>
          <t>Sol Risco</t>
        </is>
      </c>
      <c r="R11" s="37" t="n">
        <v>46275</v>
      </c>
      <c r="S11" s="19" t="n"/>
      <c r="T11" s="21">
        <f>IF(OR(A11="",S11="",G11=""),"",S11-G11)</f>
        <v/>
      </c>
      <c r="U11" s="22">
        <f>IF(A11="","",_xlfn.TEXTJOIN(" · ",TRUE,IF(OR(B11="",C11="",E11="",F11="",G11="",I11="",K11="",L11="",M11="",N11=""),"Faltan datos obligatorios",""),IF(AND(N11="Realizado",O11=""),"Falta resultado",""),IF(AND(P11&lt;&gt;"",OR(Q11="",R11="")),"Completar responsable o fecha del pendiente",""),IF(AND(P11&lt;&gt;"",R11&lt;&gt;"",R11&lt;Resumen!$B$4,N11&lt;&gt;"Cancelado"),"Pendiente vencido",""),IF(AND(N11&lt;&gt;"Cancelado",E11&lt;&gt;"",F11&lt;&gt;"",H11&lt;&gt;"",I11&lt;&gt;"",SUMPRODUCT(($E$6:$E$105=E11)*($I$6:$I$105=I11)*($N$6:$N$105&lt;&gt;"Cancelado")*($A$6:$A$105&lt;&gt;A11)*($F$6:$F$105&lt;H11)*($H$6:$H$105&gt;F11))&gt;0),"Solape de espacio","")))</f>
        <v/>
      </c>
    </row>
    <row r="12" ht="34" customHeight="1">
      <c r="A12" s="15" t="inlineStr">
        <is>
          <t>ENS-007</t>
        </is>
      </c>
      <c r="B12" s="15" t="inlineStr">
        <is>
          <t>Atlas Imaginario</t>
        </is>
      </c>
      <c r="C12" s="16" t="inlineStr">
        <is>
          <t>Secuencia 15 · Ventana</t>
        </is>
      </c>
      <c r="D12" s="15" t="inlineStr">
        <is>
          <t>Interpretación</t>
        </is>
      </c>
      <c r="E12" s="37" t="n">
        <v>46279</v>
      </c>
      <c r="F12" s="38" t="n">
        <v>0.625</v>
      </c>
      <c r="G12" s="19" t="n">
        <v>60</v>
      </c>
      <c r="H12" s="39">
        <f>IF(OR(A12="",F12="",G12=""),"",F12+G12/1440)</f>
        <v/>
      </c>
      <c r="I12" s="15" t="inlineStr">
        <is>
          <t>Plató Nube</t>
        </is>
      </c>
      <c r="J12" s="15" t="inlineStr">
        <is>
          <t>Presencial</t>
        </is>
      </c>
      <c r="K12" s="15" t="inlineStr">
        <is>
          <t>Teo Bruma</t>
        </is>
      </c>
      <c r="L12" s="16" t="inlineStr">
        <is>
          <t>Dirección; Intérprete B; Cámara</t>
        </is>
      </c>
      <c r="M12" s="16" t="inlineStr">
        <is>
          <t>Coordinar mirada, pausa y movimiento de cámara</t>
        </is>
      </c>
      <c r="N12" s="15" t="inlineStr">
        <is>
          <t>Planificado</t>
        </is>
      </c>
      <c r="O12" s="16" t="n"/>
      <c r="P12" s="16" t="n"/>
      <c r="Q12" s="15" t="n"/>
      <c r="R12" s="37" t="n"/>
      <c r="S12" s="19" t="n"/>
      <c r="T12" s="21">
        <f>IF(OR(A12="",S12="",G12=""),"",S12-G12)</f>
        <v/>
      </c>
      <c r="U12" s="22">
        <f>IF(A12="","",_xlfn.TEXTJOIN(" · ",TRUE,IF(OR(B12="",C12="",E12="",F12="",G12="",I12="",K12="",L12="",M12="",N12=""),"Faltan datos obligatorios",""),IF(AND(N12="Realizado",O12=""),"Falta resultado",""),IF(AND(P12&lt;&gt;"",OR(Q12="",R12="")),"Completar responsable o fecha del pendiente",""),IF(AND(P12&lt;&gt;"",R12&lt;&gt;"",R12&lt;Resumen!$B$4,N12&lt;&gt;"Cancelado"),"Pendiente vencido",""),IF(AND(N12&lt;&gt;"Cancelado",E12&lt;&gt;"",F12&lt;&gt;"",H12&lt;&gt;"",I12&lt;&gt;"",SUMPRODUCT(($E$6:$E$105=E12)*($I$6:$I$105=I12)*($N$6:$N$105&lt;&gt;"Cancelado")*($A$6:$A$105&lt;&gt;A12)*($F$6:$F$105&lt;H12)*($H$6:$H$105&gt;F12))&gt;0),"Solape de espacio","")))</f>
        <v/>
      </c>
    </row>
    <row r="13" ht="34" customHeight="1">
      <c r="A13" s="15" t="inlineStr">
        <is>
          <t>ENS-008</t>
        </is>
      </c>
      <c r="B13" s="15" t="inlineStr">
        <is>
          <t>Jardín Eléctrico</t>
        </is>
      </c>
      <c r="C13" s="16" t="inlineStr">
        <is>
          <t>Prueba de transición</t>
        </is>
      </c>
      <c r="D13" s="15" t="inlineStr">
        <is>
          <t>Coreografía</t>
        </is>
      </c>
      <c r="E13" s="37" t="n">
        <v>46281</v>
      </c>
      <c r="F13" s="38" t="n">
        <v>0.75</v>
      </c>
      <c r="G13" s="19" t="n">
        <v>50</v>
      </c>
      <c r="H13" s="39">
        <f>IF(OR(A13="",F13="",G13=""),"",F13+G13/1440)</f>
        <v/>
      </c>
      <c r="I13" s="15" t="inlineStr">
        <is>
          <t>Nave Cometa</t>
        </is>
      </c>
      <c r="J13" s="15" t="inlineStr">
        <is>
          <t>Presencial</t>
        </is>
      </c>
      <c r="K13" s="15" t="inlineStr">
        <is>
          <t>Lía Cobalto</t>
        </is>
      </c>
      <c r="L13" s="16" t="inlineStr">
        <is>
          <t>Dirección; Movimiento; Cámara</t>
        </is>
      </c>
      <c r="M13" s="16" t="inlineStr">
        <is>
          <t>Probar transición entre dos planos</t>
        </is>
      </c>
      <c r="N13" s="15" t="inlineStr">
        <is>
          <t>Cancelado</t>
        </is>
      </c>
      <c r="O13" s="16" t="inlineStr">
        <is>
          <t>Cambio de disponibilidad del espacio.</t>
        </is>
      </c>
      <c r="P13" s="16" t="n"/>
      <c r="Q13" s="15" t="n"/>
      <c r="R13" s="37" t="n"/>
      <c r="S13" s="19" t="n"/>
      <c r="T13" s="21">
        <f>IF(OR(A13="",S13="",G13=""),"",S13-G13)</f>
        <v/>
      </c>
      <c r="U13" s="22">
        <f>IF(A13="","",_xlfn.TEXTJOIN(" · ",TRUE,IF(OR(B13="",C13="",E13="",F13="",G13="",I13="",K13="",L13="",M13="",N13=""),"Faltan datos obligatorios",""),IF(AND(N13="Realizado",O13=""),"Falta resultado",""),IF(AND(P13&lt;&gt;"",OR(Q13="",R13="")),"Completar responsable o fecha del pendiente",""),IF(AND(P13&lt;&gt;"",R13&lt;&gt;"",R13&lt;Resumen!$B$4,N13&lt;&gt;"Cancelado"),"Pendiente vencido",""),IF(AND(N13&lt;&gt;"Cancelado",E13&lt;&gt;"",F13&lt;&gt;"",H13&lt;&gt;"",I13&lt;&gt;"",SUMPRODUCT(($E$6:$E$105=E13)*($I$6:$I$105=I13)*($N$6:$N$105&lt;&gt;"Cancelado")*($A$6:$A$105&lt;&gt;A13)*($F$6:$F$105&lt;H13)*($H$6:$H$105&gt;F13))&gt;0),"Solape de espacio","")))</f>
        <v/>
      </c>
    </row>
    <row r="14" ht="34" customHeight="1">
      <c r="A14" s="15" t="inlineStr">
        <is>
          <t>ENS-009</t>
        </is>
      </c>
      <c r="B14" s="15" t="inlineStr">
        <is>
          <t>Jardín Eléctrico</t>
        </is>
      </c>
      <c r="C14" s="16" t="inlineStr">
        <is>
          <t>Escena 03 · Entrada coral</t>
        </is>
      </c>
      <c r="D14" s="15" t="inlineStr">
        <is>
          <t>Bloqueo escénico</t>
        </is>
      </c>
      <c r="E14" s="37" t="n">
        <v>46283</v>
      </c>
      <c r="F14" s="38" t="n">
        <v>0.4583333333333333</v>
      </c>
      <c r="G14" s="19" t="n">
        <v>110</v>
      </c>
      <c r="H14" s="39">
        <f>IF(OR(A14="",F14="",G14=""),"",F14+G14/1440)</f>
        <v/>
      </c>
      <c r="I14" s="15" t="inlineStr">
        <is>
          <t>Estudio Prisma</t>
        </is>
      </c>
      <c r="J14" s="15" t="inlineStr">
        <is>
          <t>Presencial</t>
        </is>
      </c>
      <c r="K14" s="15" t="inlineStr">
        <is>
          <t>Nico Duna</t>
        </is>
      </c>
      <c r="L14" s="16" t="inlineStr">
        <is>
          <t>Dirección; Grupo de interpretación; Cámara</t>
        </is>
      </c>
      <c r="M14" s="16" t="inlineStr">
        <is>
          <t>Ordenar entradas y cruces del grupo</t>
        </is>
      </c>
      <c r="N14" s="15" t="inlineStr">
        <is>
          <t>Planificado</t>
        </is>
      </c>
      <c r="O14" s="16" t="n"/>
      <c r="P14" s="16" t="inlineStr">
        <is>
          <t>Confirmar número final de participantes</t>
        </is>
      </c>
      <c r="Q14" s="15" t="inlineStr">
        <is>
          <t>Mara Vela</t>
        </is>
      </c>
      <c r="R14" s="37" t="n">
        <v>46280</v>
      </c>
      <c r="S14" s="19" t="n"/>
      <c r="T14" s="21">
        <f>IF(OR(A14="",S14="",G14=""),"",S14-G14)</f>
        <v/>
      </c>
      <c r="U14" s="22">
        <f>IF(A14="","",_xlfn.TEXTJOIN(" · ",TRUE,IF(OR(B14="",C14="",E14="",F14="",G14="",I14="",K14="",L14="",M14="",N14=""),"Faltan datos obligatorios",""),IF(AND(N14="Realizado",O14=""),"Falta resultado",""),IF(AND(P14&lt;&gt;"",OR(Q14="",R14="")),"Completar responsable o fecha del pendiente",""),IF(AND(P14&lt;&gt;"",R14&lt;&gt;"",R14&lt;Resumen!$B$4,N14&lt;&gt;"Cancelado"),"Pendiente vencido",""),IF(AND(N14&lt;&gt;"Cancelado",E14&lt;&gt;"",F14&lt;&gt;"",H14&lt;&gt;"",I14&lt;&gt;"",SUMPRODUCT(($E$6:$E$105=E14)*($I$6:$I$105=I14)*($N$6:$N$105&lt;&gt;"Cancelado")*($A$6:$A$105&lt;&gt;A14)*($F$6:$F$105&lt;H14)*($H$6:$H$105&gt;F14))&gt;0),"Solape de espacio","")))</f>
        <v/>
      </c>
    </row>
    <row r="15" ht="34" customHeight="1">
      <c r="A15" s="15" t="inlineStr">
        <is>
          <t>ENS-010</t>
        </is>
      </c>
      <c r="B15" s="15" t="inlineStr">
        <is>
          <t>Sonido de Tiza</t>
        </is>
      </c>
      <c r="C15" s="16" t="inlineStr">
        <is>
          <t>Pieza 05 · Cierre</t>
        </is>
      </c>
      <c r="D15" s="15" t="inlineStr">
        <is>
          <t>Técnico</t>
        </is>
      </c>
      <c r="E15" s="37" t="n">
        <v>46286</v>
      </c>
      <c r="F15" s="38" t="n">
        <v>0.7083333333333334</v>
      </c>
      <c r="G15" s="19" t="n">
        <v>80</v>
      </c>
      <c r="H15" s="39">
        <f>IF(OR(A15="",F15="",G15=""),"",F15+G15/1440)</f>
        <v/>
      </c>
      <c r="I15" s="15" t="inlineStr">
        <is>
          <t>Aula Lumen</t>
        </is>
      </c>
      <c r="J15" s="15" t="inlineStr">
        <is>
          <t>Remoto</t>
        </is>
      </c>
      <c r="K15" s="15" t="inlineStr">
        <is>
          <t>Sol Risco</t>
        </is>
      </c>
      <c r="L15" s="16" t="inlineStr">
        <is>
          <t>Dirección; Voz; Sonido</t>
        </is>
      </c>
      <c r="M15" s="16" t="inlineStr">
        <is>
          <t>Comprobar duración y continuidad sonora</t>
        </is>
      </c>
      <c r="N15" s="15" t="inlineStr">
        <is>
          <t>Planificado</t>
        </is>
      </c>
      <c r="O15" s="16" t="n"/>
      <c r="P15" s="16" t="n"/>
      <c r="Q15" s="15" t="n"/>
      <c r="R15" s="37" t="n"/>
      <c r="S15" s="19" t="n"/>
      <c r="T15" s="21">
        <f>IF(OR(A15="",S15="",G15=""),"",S15-G15)</f>
        <v/>
      </c>
      <c r="U15" s="22">
        <f>IF(A15="","",_xlfn.TEXTJOIN(" · ",TRUE,IF(OR(B15="",C15="",E15="",F15="",G15="",I15="",K15="",L15="",M15="",N15=""),"Faltan datos obligatorios",""),IF(AND(N15="Realizado",O15=""),"Falta resultado",""),IF(AND(P15&lt;&gt;"",OR(Q15="",R15="")),"Completar responsable o fecha del pendiente",""),IF(AND(P15&lt;&gt;"",R15&lt;&gt;"",R15&lt;Resumen!$B$4,N15&lt;&gt;"Cancelado"),"Pendiente vencido",""),IF(AND(N15&lt;&gt;"Cancelado",E15&lt;&gt;"",F15&lt;&gt;"",H15&lt;&gt;"",I15&lt;&gt;"",SUMPRODUCT(($E$6:$E$105=E15)*($I$6:$I$105=I15)*($N$6:$N$105&lt;&gt;"Cancelado")*($A$6:$A$105&lt;&gt;A15)*($F$6:$F$105&lt;H15)*($H$6:$H$105&gt;F15))&gt;0),"Solape de espacio","")))</f>
        <v/>
      </c>
    </row>
    <row r="16" ht="34" customHeight="1">
      <c r="A16" s="15" t="n"/>
      <c r="B16" s="15" t="n"/>
      <c r="C16" s="16" t="n"/>
      <c r="D16" s="15" t="n"/>
      <c r="E16" s="37" t="n"/>
      <c r="F16" s="38" t="n"/>
      <c r="G16" s="19" t="n"/>
      <c r="H16" s="39">
        <f>IF(OR(A16="",F16="",G16=""),"",F16+G16/1440)</f>
        <v/>
      </c>
      <c r="I16" s="15" t="n"/>
      <c r="J16" s="15" t="n"/>
      <c r="K16" s="15" t="n"/>
      <c r="L16" s="16" t="n"/>
      <c r="M16" s="16" t="n"/>
      <c r="N16" s="15" t="n"/>
      <c r="O16" s="16" t="n"/>
      <c r="P16" s="16" t="n"/>
      <c r="Q16" s="15" t="n"/>
      <c r="R16" s="37" t="n"/>
      <c r="S16" s="19" t="n"/>
      <c r="T16" s="21">
        <f>IF(OR(A16="",S16="",G16=""),"",S16-G16)</f>
        <v/>
      </c>
      <c r="U16" s="22">
        <f>IF(A16="","",_xlfn.TEXTJOIN(" · ",TRUE,IF(OR(B16="",C16="",E16="",F16="",G16="",I16="",K16="",L16="",M16="",N16=""),"Faltan datos obligatorios",""),IF(AND(N16="Realizado",O16=""),"Falta resultado",""),IF(AND(P16&lt;&gt;"",OR(Q16="",R16="")),"Completar responsable o fecha del pendiente",""),IF(AND(P16&lt;&gt;"",R16&lt;&gt;"",R16&lt;Resumen!$B$4,N16&lt;&gt;"Cancelado"),"Pendiente vencido",""),IF(AND(N16&lt;&gt;"Cancelado",E16&lt;&gt;"",F16&lt;&gt;"",H16&lt;&gt;"",I16&lt;&gt;"",SUMPRODUCT(($E$6:$E$105=E16)*($I$6:$I$105=I16)*($N$6:$N$105&lt;&gt;"Cancelado")*($A$6:$A$105&lt;&gt;A16)*($F$6:$F$105&lt;H16)*($H$6:$H$105&gt;F16))&gt;0),"Solape de espacio","")))</f>
        <v/>
      </c>
    </row>
    <row r="17" ht="34" customHeight="1">
      <c r="A17" s="15" t="n"/>
      <c r="B17" s="15" t="n"/>
      <c r="C17" s="16" t="n"/>
      <c r="D17" s="15" t="n"/>
      <c r="E17" s="37" t="n"/>
      <c r="F17" s="38" t="n"/>
      <c r="G17" s="19" t="n"/>
      <c r="H17" s="39">
        <f>IF(OR(A17="",F17="",G17=""),"",F17+G17/1440)</f>
        <v/>
      </c>
      <c r="I17" s="15" t="n"/>
      <c r="J17" s="15" t="n"/>
      <c r="K17" s="15" t="n"/>
      <c r="L17" s="16" t="n"/>
      <c r="M17" s="16" t="n"/>
      <c r="N17" s="15" t="n"/>
      <c r="O17" s="16" t="n"/>
      <c r="P17" s="16" t="n"/>
      <c r="Q17" s="15" t="n"/>
      <c r="R17" s="37" t="n"/>
      <c r="S17" s="19" t="n"/>
      <c r="T17" s="21">
        <f>IF(OR(A17="",S17="",G17=""),"",S17-G17)</f>
        <v/>
      </c>
      <c r="U17" s="22">
        <f>IF(A17="","",_xlfn.TEXTJOIN(" · ",TRUE,IF(OR(B17="",C17="",E17="",F17="",G17="",I17="",K17="",L17="",M17="",N17=""),"Faltan datos obligatorios",""),IF(AND(N17="Realizado",O17=""),"Falta resultado",""),IF(AND(P17&lt;&gt;"",OR(Q17="",R17="")),"Completar responsable o fecha del pendiente",""),IF(AND(P17&lt;&gt;"",R17&lt;&gt;"",R17&lt;Resumen!$B$4,N17&lt;&gt;"Cancelado"),"Pendiente vencido",""),IF(AND(N17&lt;&gt;"Cancelado",E17&lt;&gt;"",F17&lt;&gt;"",H17&lt;&gt;"",I17&lt;&gt;"",SUMPRODUCT(($E$6:$E$105=E17)*($I$6:$I$105=I17)*($N$6:$N$105&lt;&gt;"Cancelado")*($A$6:$A$105&lt;&gt;A17)*($F$6:$F$105&lt;H17)*($H$6:$H$105&gt;F17))&gt;0),"Solape de espacio","")))</f>
        <v/>
      </c>
    </row>
    <row r="18" ht="34" customHeight="1">
      <c r="A18" s="15" t="n"/>
      <c r="B18" s="15" t="n"/>
      <c r="C18" s="16" t="n"/>
      <c r="D18" s="15" t="n"/>
      <c r="E18" s="37" t="n"/>
      <c r="F18" s="38" t="n"/>
      <c r="G18" s="19" t="n"/>
      <c r="H18" s="39">
        <f>IF(OR(A18="",F18="",G18=""),"",F18+G18/1440)</f>
        <v/>
      </c>
      <c r="I18" s="15" t="n"/>
      <c r="J18" s="15" t="n"/>
      <c r="K18" s="15" t="n"/>
      <c r="L18" s="16" t="n"/>
      <c r="M18" s="16" t="n"/>
      <c r="N18" s="15" t="n"/>
      <c r="O18" s="16" t="n"/>
      <c r="P18" s="16" t="n"/>
      <c r="Q18" s="15" t="n"/>
      <c r="R18" s="37" t="n"/>
      <c r="S18" s="19" t="n"/>
      <c r="T18" s="21">
        <f>IF(OR(A18="",S18="",G18=""),"",S18-G18)</f>
        <v/>
      </c>
      <c r="U18" s="22">
        <f>IF(A18="","",_xlfn.TEXTJOIN(" · ",TRUE,IF(OR(B18="",C18="",E18="",F18="",G18="",I18="",K18="",L18="",M18="",N18=""),"Faltan datos obligatorios",""),IF(AND(N18="Realizado",O18=""),"Falta resultado",""),IF(AND(P18&lt;&gt;"",OR(Q18="",R18="")),"Completar responsable o fecha del pendiente",""),IF(AND(P18&lt;&gt;"",R18&lt;&gt;"",R18&lt;Resumen!$B$4,N18&lt;&gt;"Cancelado"),"Pendiente vencido",""),IF(AND(N18&lt;&gt;"Cancelado",E18&lt;&gt;"",F18&lt;&gt;"",H18&lt;&gt;"",I18&lt;&gt;"",SUMPRODUCT(($E$6:$E$105=E18)*($I$6:$I$105=I18)*($N$6:$N$105&lt;&gt;"Cancelado")*($A$6:$A$105&lt;&gt;A18)*($F$6:$F$105&lt;H18)*($H$6:$H$105&gt;F18))&gt;0),"Solape de espacio","")))</f>
        <v/>
      </c>
    </row>
    <row r="19" ht="34" customHeight="1">
      <c r="A19" s="15" t="n"/>
      <c r="B19" s="15" t="n"/>
      <c r="C19" s="16" t="n"/>
      <c r="D19" s="15" t="n"/>
      <c r="E19" s="37" t="n"/>
      <c r="F19" s="38" t="n"/>
      <c r="G19" s="19" t="n"/>
      <c r="H19" s="39">
        <f>IF(OR(A19="",F19="",G19=""),"",F19+G19/1440)</f>
        <v/>
      </c>
      <c r="I19" s="15" t="n"/>
      <c r="J19" s="15" t="n"/>
      <c r="K19" s="15" t="n"/>
      <c r="L19" s="16" t="n"/>
      <c r="M19" s="16" t="n"/>
      <c r="N19" s="15" t="n"/>
      <c r="O19" s="16" t="n"/>
      <c r="P19" s="16" t="n"/>
      <c r="Q19" s="15" t="n"/>
      <c r="R19" s="37" t="n"/>
      <c r="S19" s="19" t="n"/>
      <c r="T19" s="21">
        <f>IF(OR(A19="",S19="",G19=""),"",S19-G19)</f>
        <v/>
      </c>
      <c r="U19" s="22">
        <f>IF(A19="","",_xlfn.TEXTJOIN(" · ",TRUE,IF(OR(B19="",C19="",E19="",F19="",G19="",I19="",K19="",L19="",M19="",N19=""),"Faltan datos obligatorios",""),IF(AND(N19="Realizado",O19=""),"Falta resultado",""),IF(AND(P19&lt;&gt;"",OR(Q19="",R19="")),"Completar responsable o fecha del pendiente",""),IF(AND(P19&lt;&gt;"",R19&lt;&gt;"",R19&lt;Resumen!$B$4,N19&lt;&gt;"Cancelado"),"Pendiente vencido",""),IF(AND(N19&lt;&gt;"Cancelado",E19&lt;&gt;"",F19&lt;&gt;"",H19&lt;&gt;"",I19&lt;&gt;"",SUMPRODUCT(($E$6:$E$105=E19)*($I$6:$I$105=I19)*($N$6:$N$105&lt;&gt;"Cancelado")*($A$6:$A$105&lt;&gt;A19)*($F$6:$F$105&lt;H19)*($H$6:$H$105&gt;F19))&gt;0),"Solape de espacio","")))</f>
        <v/>
      </c>
    </row>
    <row r="20" ht="34" customHeight="1">
      <c r="A20" s="15" t="n"/>
      <c r="B20" s="15" t="n"/>
      <c r="C20" s="16" t="n"/>
      <c r="D20" s="15" t="n"/>
      <c r="E20" s="37" t="n"/>
      <c r="F20" s="38" t="n"/>
      <c r="G20" s="19" t="n"/>
      <c r="H20" s="39">
        <f>IF(OR(A20="",F20="",G20=""),"",F20+G20/1440)</f>
        <v/>
      </c>
      <c r="I20" s="15" t="n"/>
      <c r="J20" s="15" t="n"/>
      <c r="K20" s="15" t="n"/>
      <c r="L20" s="16" t="n"/>
      <c r="M20" s="16" t="n"/>
      <c r="N20" s="15" t="n"/>
      <c r="O20" s="16" t="n"/>
      <c r="P20" s="16" t="n"/>
      <c r="Q20" s="15" t="n"/>
      <c r="R20" s="37" t="n"/>
      <c r="S20" s="19" t="n"/>
      <c r="T20" s="21">
        <f>IF(OR(A20="",S20="",G20=""),"",S20-G20)</f>
        <v/>
      </c>
      <c r="U20" s="22">
        <f>IF(A20="","",_xlfn.TEXTJOIN(" · ",TRUE,IF(OR(B20="",C20="",E20="",F20="",G20="",I20="",K20="",L20="",M20="",N20=""),"Faltan datos obligatorios",""),IF(AND(N20="Realizado",O20=""),"Falta resultado",""),IF(AND(P20&lt;&gt;"",OR(Q20="",R20="")),"Completar responsable o fecha del pendiente",""),IF(AND(P20&lt;&gt;"",R20&lt;&gt;"",R20&lt;Resumen!$B$4,N20&lt;&gt;"Cancelado"),"Pendiente vencido",""),IF(AND(N20&lt;&gt;"Cancelado",E20&lt;&gt;"",F20&lt;&gt;"",H20&lt;&gt;"",I20&lt;&gt;"",SUMPRODUCT(($E$6:$E$105=E20)*($I$6:$I$105=I20)*($N$6:$N$105&lt;&gt;"Cancelado")*($A$6:$A$105&lt;&gt;A20)*($F$6:$F$105&lt;H20)*($H$6:$H$105&gt;F20))&gt;0),"Solape de espacio","")))</f>
        <v/>
      </c>
    </row>
    <row r="21" ht="34" customHeight="1">
      <c r="A21" s="15" t="n"/>
      <c r="B21" s="15" t="n"/>
      <c r="C21" s="16" t="n"/>
      <c r="D21" s="15" t="n"/>
      <c r="E21" s="37" t="n"/>
      <c r="F21" s="38" t="n"/>
      <c r="G21" s="19" t="n"/>
      <c r="H21" s="39">
        <f>IF(OR(A21="",F21="",G21=""),"",F21+G21/1440)</f>
        <v/>
      </c>
      <c r="I21" s="15" t="n"/>
      <c r="J21" s="15" t="n"/>
      <c r="K21" s="15" t="n"/>
      <c r="L21" s="16" t="n"/>
      <c r="M21" s="16" t="n"/>
      <c r="N21" s="15" t="n"/>
      <c r="O21" s="16" t="n"/>
      <c r="P21" s="16" t="n"/>
      <c r="Q21" s="15" t="n"/>
      <c r="R21" s="37" t="n"/>
      <c r="S21" s="19" t="n"/>
      <c r="T21" s="21">
        <f>IF(OR(A21="",S21="",G21=""),"",S21-G21)</f>
        <v/>
      </c>
      <c r="U21" s="22">
        <f>IF(A21="","",_xlfn.TEXTJOIN(" · ",TRUE,IF(OR(B21="",C21="",E21="",F21="",G21="",I21="",K21="",L21="",M21="",N21=""),"Faltan datos obligatorios",""),IF(AND(N21="Realizado",O21=""),"Falta resultado",""),IF(AND(P21&lt;&gt;"",OR(Q21="",R21="")),"Completar responsable o fecha del pendiente",""),IF(AND(P21&lt;&gt;"",R21&lt;&gt;"",R21&lt;Resumen!$B$4,N21&lt;&gt;"Cancelado"),"Pendiente vencido",""),IF(AND(N21&lt;&gt;"Cancelado",E21&lt;&gt;"",F21&lt;&gt;"",H21&lt;&gt;"",I21&lt;&gt;"",SUMPRODUCT(($E$6:$E$105=E21)*($I$6:$I$105=I21)*($N$6:$N$105&lt;&gt;"Cancelado")*($A$6:$A$105&lt;&gt;A21)*($F$6:$F$105&lt;H21)*($H$6:$H$105&gt;F21))&gt;0),"Solape de espacio","")))</f>
        <v/>
      </c>
    </row>
    <row r="22" ht="34" customHeight="1">
      <c r="A22" s="15" t="n"/>
      <c r="B22" s="15" t="n"/>
      <c r="C22" s="16" t="n"/>
      <c r="D22" s="15" t="n"/>
      <c r="E22" s="37" t="n"/>
      <c r="F22" s="38" t="n"/>
      <c r="G22" s="19" t="n"/>
      <c r="H22" s="39">
        <f>IF(OR(A22="",F22="",G22=""),"",F22+G22/1440)</f>
        <v/>
      </c>
      <c r="I22" s="15" t="n"/>
      <c r="J22" s="15" t="n"/>
      <c r="K22" s="15" t="n"/>
      <c r="L22" s="16" t="n"/>
      <c r="M22" s="16" t="n"/>
      <c r="N22" s="15" t="n"/>
      <c r="O22" s="16" t="n"/>
      <c r="P22" s="16" t="n"/>
      <c r="Q22" s="15" t="n"/>
      <c r="R22" s="37" t="n"/>
      <c r="S22" s="19" t="n"/>
      <c r="T22" s="21">
        <f>IF(OR(A22="",S22="",G22=""),"",S22-G22)</f>
        <v/>
      </c>
      <c r="U22" s="22">
        <f>IF(A22="","",_xlfn.TEXTJOIN(" · ",TRUE,IF(OR(B22="",C22="",E22="",F22="",G22="",I22="",K22="",L22="",M22="",N22=""),"Faltan datos obligatorios",""),IF(AND(N22="Realizado",O22=""),"Falta resultado",""),IF(AND(P22&lt;&gt;"",OR(Q22="",R22="")),"Completar responsable o fecha del pendiente",""),IF(AND(P22&lt;&gt;"",R22&lt;&gt;"",R22&lt;Resumen!$B$4,N22&lt;&gt;"Cancelado"),"Pendiente vencido",""),IF(AND(N22&lt;&gt;"Cancelado",E22&lt;&gt;"",F22&lt;&gt;"",H22&lt;&gt;"",I22&lt;&gt;"",SUMPRODUCT(($E$6:$E$105=E22)*($I$6:$I$105=I22)*($N$6:$N$105&lt;&gt;"Cancelado")*($A$6:$A$105&lt;&gt;A22)*($F$6:$F$105&lt;H22)*($H$6:$H$105&gt;F22))&gt;0),"Solape de espacio","")))</f>
        <v/>
      </c>
    </row>
    <row r="23" ht="34" customHeight="1">
      <c r="A23" s="15" t="n"/>
      <c r="B23" s="15" t="n"/>
      <c r="C23" s="16" t="n"/>
      <c r="D23" s="15" t="n"/>
      <c r="E23" s="37" t="n"/>
      <c r="F23" s="38" t="n"/>
      <c r="G23" s="19" t="n"/>
      <c r="H23" s="39">
        <f>IF(OR(A23="",F23="",G23=""),"",F23+G23/1440)</f>
        <v/>
      </c>
      <c r="I23" s="15" t="n"/>
      <c r="J23" s="15" t="n"/>
      <c r="K23" s="15" t="n"/>
      <c r="L23" s="16" t="n"/>
      <c r="M23" s="16" t="n"/>
      <c r="N23" s="15" t="n"/>
      <c r="O23" s="16" t="n"/>
      <c r="P23" s="16" t="n"/>
      <c r="Q23" s="15" t="n"/>
      <c r="R23" s="37" t="n"/>
      <c r="S23" s="19" t="n"/>
      <c r="T23" s="21">
        <f>IF(OR(A23="",S23="",G23=""),"",S23-G23)</f>
        <v/>
      </c>
      <c r="U23" s="22">
        <f>IF(A23="","",_xlfn.TEXTJOIN(" · ",TRUE,IF(OR(B23="",C23="",E23="",F23="",G23="",I23="",K23="",L23="",M23="",N23=""),"Faltan datos obligatorios",""),IF(AND(N23="Realizado",O23=""),"Falta resultado",""),IF(AND(P23&lt;&gt;"",OR(Q23="",R23="")),"Completar responsable o fecha del pendiente",""),IF(AND(P23&lt;&gt;"",R23&lt;&gt;"",R23&lt;Resumen!$B$4,N23&lt;&gt;"Cancelado"),"Pendiente vencido",""),IF(AND(N23&lt;&gt;"Cancelado",E23&lt;&gt;"",F23&lt;&gt;"",H23&lt;&gt;"",I23&lt;&gt;"",SUMPRODUCT(($E$6:$E$105=E23)*($I$6:$I$105=I23)*($N$6:$N$105&lt;&gt;"Cancelado")*($A$6:$A$105&lt;&gt;A23)*($F$6:$F$105&lt;H23)*($H$6:$H$105&gt;F23))&gt;0),"Solape de espacio","")))</f>
        <v/>
      </c>
    </row>
    <row r="24" ht="34" customHeight="1">
      <c r="A24" s="15" t="n"/>
      <c r="B24" s="15" t="n"/>
      <c r="C24" s="16" t="n"/>
      <c r="D24" s="15" t="n"/>
      <c r="E24" s="37" t="n"/>
      <c r="F24" s="38" t="n"/>
      <c r="G24" s="19" t="n"/>
      <c r="H24" s="39">
        <f>IF(OR(A24="",F24="",G24=""),"",F24+G24/1440)</f>
        <v/>
      </c>
      <c r="I24" s="15" t="n"/>
      <c r="J24" s="15" t="n"/>
      <c r="K24" s="15" t="n"/>
      <c r="L24" s="16" t="n"/>
      <c r="M24" s="16" t="n"/>
      <c r="N24" s="15" t="n"/>
      <c r="O24" s="16" t="n"/>
      <c r="P24" s="16" t="n"/>
      <c r="Q24" s="15" t="n"/>
      <c r="R24" s="37" t="n"/>
      <c r="S24" s="19" t="n"/>
      <c r="T24" s="21">
        <f>IF(OR(A24="",S24="",G24=""),"",S24-G24)</f>
        <v/>
      </c>
      <c r="U24" s="22">
        <f>IF(A24="","",_xlfn.TEXTJOIN(" · ",TRUE,IF(OR(B24="",C24="",E24="",F24="",G24="",I24="",K24="",L24="",M24="",N24=""),"Faltan datos obligatorios",""),IF(AND(N24="Realizado",O24=""),"Falta resultado",""),IF(AND(P24&lt;&gt;"",OR(Q24="",R24="")),"Completar responsable o fecha del pendiente",""),IF(AND(P24&lt;&gt;"",R24&lt;&gt;"",R24&lt;Resumen!$B$4,N24&lt;&gt;"Cancelado"),"Pendiente vencido",""),IF(AND(N24&lt;&gt;"Cancelado",E24&lt;&gt;"",F24&lt;&gt;"",H24&lt;&gt;"",I24&lt;&gt;"",SUMPRODUCT(($E$6:$E$105=E24)*($I$6:$I$105=I24)*($N$6:$N$105&lt;&gt;"Cancelado")*($A$6:$A$105&lt;&gt;A24)*($F$6:$F$105&lt;H24)*($H$6:$H$105&gt;F24))&gt;0),"Solape de espacio","")))</f>
        <v/>
      </c>
    </row>
    <row r="25" ht="34" customHeight="1">
      <c r="A25" s="15" t="n"/>
      <c r="B25" s="15" t="n"/>
      <c r="C25" s="16" t="n"/>
      <c r="D25" s="15" t="n"/>
      <c r="E25" s="37" t="n"/>
      <c r="F25" s="38" t="n"/>
      <c r="G25" s="19" t="n"/>
      <c r="H25" s="39">
        <f>IF(OR(A25="",F25="",G25=""),"",F25+G25/1440)</f>
        <v/>
      </c>
      <c r="I25" s="15" t="n"/>
      <c r="J25" s="15" t="n"/>
      <c r="K25" s="15" t="n"/>
      <c r="L25" s="16" t="n"/>
      <c r="M25" s="16" t="n"/>
      <c r="N25" s="15" t="n"/>
      <c r="O25" s="16" t="n"/>
      <c r="P25" s="16" t="n"/>
      <c r="Q25" s="15" t="n"/>
      <c r="R25" s="37" t="n"/>
      <c r="S25" s="19" t="n"/>
      <c r="T25" s="21">
        <f>IF(OR(A25="",S25="",G25=""),"",S25-G25)</f>
        <v/>
      </c>
      <c r="U25" s="22">
        <f>IF(A25="","",_xlfn.TEXTJOIN(" · ",TRUE,IF(OR(B25="",C25="",E25="",F25="",G25="",I25="",K25="",L25="",M25="",N25=""),"Faltan datos obligatorios",""),IF(AND(N25="Realizado",O25=""),"Falta resultado",""),IF(AND(P25&lt;&gt;"",OR(Q25="",R25="")),"Completar responsable o fecha del pendiente",""),IF(AND(P25&lt;&gt;"",R25&lt;&gt;"",R25&lt;Resumen!$B$4,N25&lt;&gt;"Cancelado"),"Pendiente vencido",""),IF(AND(N25&lt;&gt;"Cancelado",E25&lt;&gt;"",F25&lt;&gt;"",H25&lt;&gt;"",I25&lt;&gt;"",SUMPRODUCT(($E$6:$E$105=E25)*($I$6:$I$105=I25)*($N$6:$N$105&lt;&gt;"Cancelado")*($A$6:$A$105&lt;&gt;A25)*($F$6:$F$105&lt;H25)*($H$6:$H$105&gt;F25))&gt;0),"Solape de espacio","")))</f>
        <v/>
      </c>
    </row>
    <row r="26" ht="34" customHeight="1">
      <c r="A26" s="15" t="n"/>
      <c r="B26" s="15" t="n"/>
      <c r="C26" s="16" t="n"/>
      <c r="D26" s="15" t="n"/>
      <c r="E26" s="37" t="n"/>
      <c r="F26" s="38" t="n"/>
      <c r="G26" s="19" t="n"/>
      <c r="H26" s="39">
        <f>IF(OR(A26="",F26="",G26=""),"",F26+G26/1440)</f>
        <v/>
      </c>
      <c r="I26" s="15" t="n"/>
      <c r="J26" s="15" t="n"/>
      <c r="K26" s="15" t="n"/>
      <c r="L26" s="16" t="n"/>
      <c r="M26" s="16" t="n"/>
      <c r="N26" s="15" t="n"/>
      <c r="O26" s="16" t="n"/>
      <c r="P26" s="16" t="n"/>
      <c r="Q26" s="15" t="n"/>
      <c r="R26" s="37" t="n"/>
      <c r="S26" s="19" t="n"/>
      <c r="T26" s="21">
        <f>IF(OR(A26="",S26="",G26=""),"",S26-G26)</f>
        <v/>
      </c>
      <c r="U26" s="22">
        <f>IF(A26="","",_xlfn.TEXTJOIN(" · ",TRUE,IF(OR(B26="",C26="",E26="",F26="",G26="",I26="",K26="",L26="",M26="",N26=""),"Faltan datos obligatorios",""),IF(AND(N26="Realizado",O26=""),"Falta resultado",""),IF(AND(P26&lt;&gt;"",OR(Q26="",R26="")),"Completar responsable o fecha del pendiente",""),IF(AND(P26&lt;&gt;"",R26&lt;&gt;"",R26&lt;Resumen!$B$4,N26&lt;&gt;"Cancelado"),"Pendiente vencido",""),IF(AND(N26&lt;&gt;"Cancelado",E26&lt;&gt;"",F26&lt;&gt;"",H26&lt;&gt;"",I26&lt;&gt;"",SUMPRODUCT(($E$6:$E$105=E26)*($I$6:$I$105=I26)*($N$6:$N$105&lt;&gt;"Cancelado")*($A$6:$A$105&lt;&gt;A26)*($F$6:$F$105&lt;H26)*($H$6:$H$105&gt;F26))&gt;0),"Solape de espacio","")))</f>
        <v/>
      </c>
    </row>
    <row r="27" ht="34" customHeight="1">
      <c r="A27" s="15" t="n"/>
      <c r="B27" s="15" t="n"/>
      <c r="C27" s="16" t="n"/>
      <c r="D27" s="15" t="n"/>
      <c r="E27" s="37" t="n"/>
      <c r="F27" s="38" t="n"/>
      <c r="G27" s="19" t="n"/>
      <c r="H27" s="39">
        <f>IF(OR(A27="",F27="",G27=""),"",F27+G27/1440)</f>
        <v/>
      </c>
      <c r="I27" s="15" t="n"/>
      <c r="J27" s="15" t="n"/>
      <c r="K27" s="15" t="n"/>
      <c r="L27" s="16" t="n"/>
      <c r="M27" s="16" t="n"/>
      <c r="N27" s="15" t="n"/>
      <c r="O27" s="16" t="n"/>
      <c r="P27" s="16" t="n"/>
      <c r="Q27" s="15" t="n"/>
      <c r="R27" s="37" t="n"/>
      <c r="S27" s="19" t="n"/>
      <c r="T27" s="21">
        <f>IF(OR(A27="",S27="",G27=""),"",S27-G27)</f>
        <v/>
      </c>
      <c r="U27" s="22">
        <f>IF(A27="","",_xlfn.TEXTJOIN(" · ",TRUE,IF(OR(B27="",C27="",E27="",F27="",G27="",I27="",K27="",L27="",M27="",N27=""),"Faltan datos obligatorios",""),IF(AND(N27="Realizado",O27=""),"Falta resultado",""),IF(AND(P27&lt;&gt;"",OR(Q27="",R27="")),"Completar responsable o fecha del pendiente",""),IF(AND(P27&lt;&gt;"",R27&lt;&gt;"",R27&lt;Resumen!$B$4,N27&lt;&gt;"Cancelado"),"Pendiente vencido",""),IF(AND(N27&lt;&gt;"Cancelado",E27&lt;&gt;"",F27&lt;&gt;"",H27&lt;&gt;"",I27&lt;&gt;"",SUMPRODUCT(($E$6:$E$105=E27)*($I$6:$I$105=I27)*($N$6:$N$105&lt;&gt;"Cancelado")*($A$6:$A$105&lt;&gt;A27)*($F$6:$F$105&lt;H27)*($H$6:$H$105&gt;F27))&gt;0),"Solape de espacio","")))</f>
        <v/>
      </c>
    </row>
    <row r="28" ht="34" customHeight="1">
      <c r="A28" s="15" t="n"/>
      <c r="B28" s="15" t="n"/>
      <c r="C28" s="16" t="n"/>
      <c r="D28" s="15" t="n"/>
      <c r="E28" s="37" t="n"/>
      <c r="F28" s="38" t="n"/>
      <c r="G28" s="19" t="n"/>
      <c r="H28" s="39">
        <f>IF(OR(A28="",F28="",G28=""),"",F28+G28/1440)</f>
        <v/>
      </c>
      <c r="I28" s="15" t="n"/>
      <c r="J28" s="15" t="n"/>
      <c r="K28" s="15" t="n"/>
      <c r="L28" s="16" t="n"/>
      <c r="M28" s="16" t="n"/>
      <c r="N28" s="15" t="n"/>
      <c r="O28" s="16" t="n"/>
      <c r="P28" s="16" t="n"/>
      <c r="Q28" s="15" t="n"/>
      <c r="R28" s="37" t="n"/>
      <c r="S28" s="19" t="n"/>
      <c r="T28" s="21">
        <f>IF(OR(A28="",S28="",G28=""),"",S28-G28)</f>
        <v/>
      </c>
      <c r="U28" s="22">
        <f>IF(A28="","",_xlfn.TEXTJOIN(" · ",TRUE,IF(OR(B28="",C28="",E28="",F28="",G28="",I28="",K28="",L28="",M28="",N28=""),"Faltan datos obligatorios",""),IF(AND(N28="Realizado",O28=""),"Falta resultado",""),IF(AND(P28&lt;&gt;"",OR(Q28="",R28="")),"Completar responsable o fecha del pendiente",""),IF(AND(P28&lt;&gt;"",R28&lt;&gt;"",R28&lt;Resumen!$B$4,N28&lt;&gt;"Cancelado"),"Pendiente vencido",""),IF(AND(N28&lt;&gt;"Cancelado",E28&lt;&gt;"",F28&lt;&gt;"",H28&lt;&gt;"",I28&lt;&gt;"",SUMPRODUCT(($E$6:$E$105=E28)*($I$6:$I$105=I28)*($N$6:$N$105&lt;&gt;"Cancelado")*($A$6:$A$105&lt;&gt;A28)*($F$6:$F$105&lt;H28)*($H$6:$H$105&gt;F28))&gt;0),"Solape de espacio","")))</f>
        <v/>
      </c>
    </row>
    <row r="29" ht="34" customHeight="1">
      <c r="A29" s="15" t="n"/>
      <c r="B29" s="15" t="n"/>
      <c r="C29" s="16" t="n"/>
      <c r="D29" s="15" t="n"/>
      <c r="E29" s="37" t="n"/>
      <c r="F29" s="38" t="n"/>
      <c r="G29" s="19" t="n"/>
      <c r="H29" s="39">
        <f>IF(OR(A29="",F29="",G29=""),"",F29+G29/1440)</f>
        <v/>
      </c>
      <c r="I29" s="15" t="n"/>
      <c r="J29" s="15" t="n"/>
      <c r="K29" s="15" t="n"/>
      <c r="L29" s="16" t="n"/>
      <c r="M29" s="16" t="n"/>
      <c r="N29" s="15" t="n"/>
      <c r="O29" s="16" t="n"/>
      <c r="P29" s="16" t="n"/>
      <c r="Q29" s="15" t="n"/>
      <c r="R29" s="37" t="n"/>
      <c r="S29" s="19" t="n"/>
      <c r="T29" s="21">
        <f>IF(OR(A29="",S29="",G29=""),"",S29-G29)</f>
        <v/>
      </c>
      <c r="U29" s="22">
        <f>IF(A29="","",_xlfn.TEXTJOIN(" · ",TRUE,IF(OR(B29="",C29="",E29="",F29="",G29="",I29="",K29="",L29="",M29="",N29=""),"Faltan datos obligatorios",""),IF(AND(N29="Realizado",O29=""),"Falta resultado",""),IF(AND(P29&lt;&gt;"",OR(Q29="",R29="")),"Completar responsable o fecha del pendiente",""),IF(AND(P29&lt;&gt;"",R29&lt;&gt;"",R29&lt;Resumen!$B$4,N29&lt;&gt;"Cancelado"),"Pendiente vencido",""),IF(AND(N29&lt;&gt;"Cancelado",E29&lt;&gt;"",F29&lt;&gt;"",H29&lt;&gt;"",I29&lt;&gt;"",SUMPRODUCT(($E$6:$E$105=E29)*($I$6:$I$105=I29)*($N$6:$N$105&lt;&gt;"Cancelado")*($A$6:$A$105&lt;&gt;A29)*($F$6:$F$105&lt;H29)*($H$6:$H$105&gt;F29))&gt;0),"Solape de espacio","")))</f>
        <v/>
      </c>
    </row>
    <row r="30" ht="34" customHeight="1">
      <c r="A30" s="15" t="n"/>
      <c r="B30" s="15" t="n"/>
      <c r="C30" s="16" t="n"/>
      <c r="D30" s="15" t="n"/>
      <c r="E30" s="37" t="n"/>
      <c r="F30" s="38" t="n"/>
      <c r="G30" s="19" t="n"/>
      <c r="H30" s="39">
        <f>IF(OR(A30="",F30="",G30=""),"",F30+G30/1440)</f>
        <v/>
      </c>
      <c r="I30" s="15" t="n"/>
      <c r="J30" s="15" t="n"/>
      <c r="K30" s="15" t="n"/>
      <c r="L30" s="16" t="n"/>
      <c r="M30" s="16" t="n"/>
      <c r="N30" s="15" t="n"/>
      <c r="O30" s="16" t="n"/>
      <c r="P30" s="16" t="n"/>
      <c r="Q30" s="15" t="n"/>
      <c r="R30" s="37" t="n"/>
      <c r="S30" s="19" t="n"/>
      <c r="T30" s="21">
        <f>IF(OR(A30="",S30="",G30=""),"",S30-G30)</f>
        <v/>
      </c>
      <c r="U30" s="22">
        <f>IF(A30="","",_xlfn.TEXTJOIN(" · ",TRUE,IF(OR(B30="",C30="",E30="",F30="",G30="",I30="",K30="",L30="",M30="",N30=""),"Faltan datos obligatorios",""),IF(AND(N30="Realizado",O30=""),"Falta resultado",""),IF(AND(P30&lt;&gt;"",OR(Q30="",R30="")),"Completar responsable o fecha del pendiente",""),IF(AND(P30&lt;&gt;"",R30&lt;&gt;"",R30&lt;Resumen!$B$4,N30&lt;&gt;"Cancelado"),"Pendiente vencido",""),IF(AND(N30&lt;&gt;"Cancelado",E30&lt;&gt;"",F30&lt;&gt;"",H30&lt;&gt;"",I30&lt;&gt;"",SUMPRODUCT(($E$6:$E$105=E30)*($I$6:$I$105=I30)*($N$6:$N$105&lt;&gt;"Cancelado")*($A$6:$A$105&lt;&gt;A30)*($F$6:$F$105&lt;H30)*($H$6:$H$105&gt;F30))&gt;0),"Solape de espacio","")))</f>
        <v/>
      </c>
    </row>
    <row r="31" ht="34" customHeight="1">
      <c r="A31" s="15" t="n"/>
      <c r="B31" s="15" t="n"/>
      <c r="C31" s="16" t="n"/>
      <c r="D31" s="15" t="n"/>
      <c r="E31" s="37" t="n"/>
      <c r="F31" s="38" t="n"/>
      <c r="G31" s="19" t="n"/>
      <c r="H31" s="39">
        <f>IF(OR(A31="",F31="",G31=""),"",F31+G31/1440)</f>
        <v/>
      </c>
      <c r="I31" s="15" t="n"/>
      <c r="J31" s="15" t="n"/>
      <c r="K31" s="15" t="n"/>
      <c r="L31" s="16" t="n"/>
      <c r="M31" s="16" t="n"/>
      <c r="N31" s="15" t="n"/>
      <c r="O31" s="16" t="n"/>
      <c r="P31" s="16" t="n"/>
      <c r="Q31" s="15" t="n"/>
      <c r="R31" s="37" t="n"/>
      <c r="S31" s="19" t="n"/>
      <c r="T31" s="21">
        <f>IF(OR(A31="",S31="",G31=""),"",S31-G31)</f>
        <v/>
      </c>
      <c r="U31" s="22">
        <f>IF(A31="","",_xlfn.TEXTJOIN(" · ",TRUE,IF(OR(B31="",C31="",E31="",F31="",G31="",I31="",K31="",L31="",M31="",N31=""),"Faltan datos obligatorios",""),IF(AND(N31="Realizado",O31=""),"Falta resultado",""),IF(AND(P31&lt;&gt;"",OR(Q31="",R31="")),"Completar responsable o fecha del pendiente",""),IF(AND(P31&lt;&gt;"",R31&lt;&gt;"",R31&lt;Resumen!$B$4,N31&lt;&gt;"Cancelado"),"Pendiente vencido",""),IF(AND(N31&lt;&gt;"Cancelado",E31&lt;&gt;"",F31&lt;&gt;"",H31&lt;&gt;"",I31&lt;&gt;"",SUMPRODUCT(($E$6:$E$105=E31)*($I$6:$I$105=I31)*($N$6:$N$105&lt;&gt;"Cancelado")*($A$6:$A$105&lt;&gt;A31)*($F$6:$F$105&lt;H31)*($H$6:$H$105&gt;F31))&gt;0),"Solape de espacio","")))</f>
        <v/>
      </c>
    </row>
    <row r="32" ht="34" customHeight="1">
      <c r="A32" s="15" t="n"/>
      <c r="B32" s="15" t="n"/>
      <c r="C32" s="16" t="n"/>
      <c r="D32" s="15" t="n"/>
      <c r="E32" s="37" t="n"/>
      <c r="F32" s="38" t="n"/>
      <c r="G32" s="19" t="n"/>
      <c r="H32" s="39">
        <f>IF(OR(A32="",F32="",G32=""),"",F32+G32/1440)</f>
        <v/>
      </c>
      <c r="I32" s="15" t="n"/>
      <c r="J32" s="15" t="n"/>
      <c r="K32" s="15" t="n"/>
      <c r="L32" s="16" t="n"/>
      <c r="M32" s="16" t="n"/>
      <c r="N32" s="15" t="n"/>
      <c r="O32" s="16" t="n"/>
      <c r="P32" s="16" t="n"/>
      <c r="Q32" s="15" t="n"/>
      <c r="R32" s="37" t="n"/>
      <c r="S32" s="19" t="n"/>
      <c r="T32" s="21">
        <f>IF(OR(A32="",S32="",G32=""),"",S32-G32)</f>
        <v/>
      </c>
      <c r="U32" s="22">
        <f>IF(A32="","",_xlfn.TEXTJOIN(" · ",TRUE,IF(OR(B32="",C32="",E32="",F32="",G32="",I32="",K32="",L32="",M32="",N32=""),"Faltan datos obligatorios",""),IF(AND(N32="Realizado",O32=""),"Falta resultado",""),IF(AND(P32&lt;&gt;"",OR(Q32="",R32="")),"Completar responsable o fecha del pendiente",""),IF(AND(P32&lt;&gt;"",R32&lt;&gt;"",R32&lt;Resumen!$B$4,N32&lt;&gt;"Cancelado"),"Pendiente vencido",""),IF(AND(N32&lt;&gt;"Cancelado",E32&lt;&gt;"",F32&lt;&gt;"",H32&lt;&gt;"",I32&lt;&gt;"",SUMPRODUCT(($E$6:$E$105=E32)*($I$6:$I$105=I32)*($N$6:$N$105&lt;&gt;"Cancelado")*($A$6:$A$105&lt;&gt;A32)*($F$6:$F$105&lt;H32)*($H$6:$H$105&gt;F32))&gt;0),"Solape de espacio","")))</f>
        <v/>
      </c>
    </row>
    <row r="33" ht="34" customHeight="1">
      <c r="A33" s="15" t="n"/>
      <c r="B33" s="15" t="n"/>
      <c r="C33" s="16" t="n"/>
      <c r="D33" s="15" t="n"/>
      <c r="E33" s="37" t="n"/>
      <c r="F33" s="38" t="n"/>
      <c r="G33" s="19" t="n"/>
      <c r="H33" s="39">
        <f>IF(OR(A33="",F33="",G33=""),"",F33+G33/1440)</f>
        <v/>
      </c>
      <c r="I33" s="15" t="n"/>
      <c r="J33" s="15" t="n"/>
      <c r="K33" s="15" t="n"/>
      <c r="L33" s="16" t="n"/>
      <c r="M33" s="16" t="n"/>
      <c r="N33" s="15" t="n"/>
      <c r="O33" s="16" t="n"/>
      <c r="P33" s="16" t="n"/>
      <c r="Q33" s="15" t="n"/>
      <c r="R33" s="37" t="n"/>
      <c r="S33" s="19" t="n"/>
      <c r="T33" s="21">
        <f>IF(OR(A33="",S33="",G33=""),"",S33-G33)</f>
        <v/>
      </c>
      <c r="U33" s="22">
        <f>IF(A33="","",_xlfn.TEXTJOIN(" · ",TRUE,IF(OR(B33="",C33="",E33="",F33="",G33="",I33="",K33="",L33="",M33="",N33=""),"Faltan datos obligatorios",""),IF(AND(N33="Realizado",O33=""),"Falta resultado",""),IF(AND(P33&lt;&gt;"",OR(Q33="",R33="")),"Completar responsable o fecha del pendiente",""),IF(AND(P33&lt;&gt;"",R33&lt;&gt;"",R33&lt;Resumen!$B$4,N33&lt;&gt;"Cancelado"),"Pendiente vencido",""),IF(AND(N33&lt;&gt;"Cancelado",E33&lt;&gt;"",F33&lt;&gt;"",H33&lt;&gt;"",I33&lt;&gt;"",SUMPRODUCT(($E$6:$E$105=E33)*($I$6:$I$105=I33)*($N$6:$N$105&lt;&gt;"Cancelado")*($A$6:$A$105&lt;&gt;A33)*($F$6:$F$105&lt;H33)*($H$6:$H$105&gt;F33))&gt;0),"Solape de espacio","")))</f>
        <v/>
      </c>
    </row>
    <row r="34" ht="34" customHeight="1">
      <c r="A34" s="15" t="n"/>
      <c r="B34" s="15" t="n"/>
      <c r="C34" s="16" t="n"/>
      <c r="D34" s="15" t="n"/>
      <c r="E34" s="37" t="n"/>
      <c r="F34" s="38" t="n"/>
      <c r="G34" s="19" t="n"/>
      <c r="H34" s="39">
        <f>IF(OR(A34="",F34="",G34=""),"",F34+G34/1440)</f>
        <v/>
      </c>
      <c r="I34" s="15" t="n"/>
      <c r="J34" s="15" t="n"/>
      <c r="K34" s="15" t="n"/>
      <c r="L34" s="16" t="n"/>
      <c r="M34" s="16" t="n"/>
      <c r="N34" s="15" t="n"/>
      <c r="O34" s="16" t="n"/>
      <c r="P34" s="16" t="n"/>
      <c r="Q34" s="15" t="n"/>
      <c r="R34" s="37" t="n"/>
      <c r="S34" s="19" t="n"/>
      <c r="T34" s="21">
        <f>IF(OR(A34="",S34="",G34=""),"",S34-G34)</f>
        <v/>
      </c>
      <c r="U34" s="22">
        <f>IF(A34="","",_xlfn.TEXTJOIN(" · ",TRUE,IF(OR(B34="",C34="",E34="",F34="",G34="",I34="",K34="",L34="",M34="",N34=""),"Faltan datos obligatorios",""),IF(AND(N34="Realizado",O34=""),"Falta resultado",""),IF(AND(P34&lt;&gt;"",OR(Q34="",R34="")),"Completar responsable o fecha del pendiente",""),IF(AND(P34&lt;&gt;"",R34&lt;&gt;"",R34&lt;Resumen!$B$4,N34&lt;&gt;"Cancelado"),"Pendiente vencido",""),IF(AND(N34&lt;&gt;"Cancelado",E34&lt;&gt;"",F34&lt;&gt;"",H34&lt;&gt;"",I34&lt;&gt;"",SUMPRODUCT(($E$6:$E$105=E34)*($I$6:$I$105=I34)*($N$6:$N$105&lt;&gt;"Cancelado")*($A$6:$A$105&lt;&gt;A34)*($F$6:$F$105&lt;H34)*($H$6:$H$105&gt;F34))&gt;0),"Solape de espacio","")))</f>
        <v/>
      </c>
    </row>
    <row r="35" ht="34" customHeight="1">
      <c r="A35" s="15" t="n"/>
      <c r="B35" s="15" t="n"/>
      <c r="C35" s="16" t="n"/>
      <c r="D35" s="15" t="n"/>
      <c r="E35" s="37" t="n"/>
      <c r="F35" s="38" t="n"/>
      <c r="G35" s="19" t="n"/>
      <c r="H35" s="39">
        <f>IF(OR(A35="",F35="",G35=""),"",F35+G35/1440)</f>
        <v/>
      </c>
      <c r="I35" s="15" t="n"/>
      <c r="J35" s="15" t="n"/>
      <c r="K35" s="15" t="n"/>
      <c r="L35" s="16" t="n"/>
      <c r="M35" s="16" t="n"/>
      <c r="N35" s="15" t="n"/>
      <c r="O35" s="16" t="n"/>
      <c r="P35" s="16" t="n"/>
      <c r="Q35" s="15" t="n"/>
      <c r="R35" s="37" t="n"/>
      <c r="S35" s="19" t="n"/>
      <c r="T35" s="21">
        <f>IF(OR(A35="",S35="",G35=""),"",S35-G35)</f>
        <v/>
      </c>
      <c r="U35" s="22">
        <f>IF(A35="","",_xlfn.TEXTJOIN(" · ",TRUE,IF(OR(B35="",C35="",E35="",F35="",G35="",I35="",K35="",L35="",M35="",N35=""),"Faltan datos obligatorios",""),IF(AND(N35="Realizado",O35=""),"Falta resultado",""),IF(AND(P35&lt;&gt;"",OR(Q35="",R35="")),"Completar responsable o fecha del pendiente",""),IF(AND(P35&lt;&gt;"",R35&lt;&gt;"",R35&lt;Resumen!$B$4,N35&lt;&gt;"Cancelado"),"Pendiente vencido",""),IF(AND(N35&lt;&gt;"Cancelado",E35&lt;&gt;"",F35&lt;&gt;"",H35&lt;&gt;"",I35&lt;&gt;"",SUMPRODUCT(($E$6:$E$105=E35)*($I$6:$I$105=I35)*($N$6:$N$105&lt;&gt;"Cancelado")*($A$6:$A$105&lt;&gt;A35)*($F$6:$F$105&lt;H35)*($H$6:$H$105&gt;F35))&gt;0),"Solape de espacio","")))</f>
        <v/>
      </c>
    </row>
    <row r="36" ht="34" customHeight="1">
      <c r="A36" s="15" t="n"/>
      <c r="B36" s="15" t="n"/>
      <c r="C36" s="16" t="n"/>
      <c r="D36" s="15" t="n"/>
      <c r="E36" s="37" t="n"/>
      <c r="F36" s="38" t="n"/>
      <c r="G36" s="19" t="n"/>
      <c r="H36" s="39">
        <f>IF(OR(A36="",F36="",G36=""),"",F36+G36/1440)</f>
        <v/>
      </c>
      <c r="I36" s="15" t="n"/>
      <c r="J36" s="15" t="n"/>
      <c r="K36" s="15" t="n"/>
      <c r="L36" s="16" t="n"/>
      <c r="M36" s="16" t="n"/>
      <c r="N36" s="15" t="n"/>
      <c r="O36" s="16" t="n"/>
      <c r="P36" s="16" t="n"/>
      <c r="Q36" s="15" t="n"/>
      <c r="R36" s="37" t="n"/>
      <c r="S36" s="19" t="n"/>
      <c r="T36" s="21">
        <f>IF(OR(A36="",S36="",G36=""),"",S36-G36)</f>
        <v/>
      </c>
      <c r="U36" s="22">
        <f>IF(A36="","",_xlfn.TEXTJOIN(" · ",TRUE,IF(OR(B36="",C36="",E36="",F36="",G36="",I36="",K36="",L36="",M36="",N36=""),"Faltan datos obligatorios",""),IF(AND(N36="Realizado",O36=""),"Falta resultado",""),IF(AND(P36&lt;&gt;"",OR(Q36="",R36="")),"Completar responsable o fecha del pendiente",""),IF(AND(P36&lt;&gt;"",R36&lt;&gt;"",R36&lt;Resumen!$B$4,N36&lt;&gt;"Cancelado"),"Pendiente vencido",""),IF(AND(N36&lt;&gt;"Cancelado",E36&lt;&gt;"",F36&lt;&gt;"",H36&lt;&gt;"",I36&lt;&gt;"",SUMPRODUCT(($E$6:$E$105=E36)*($I$6:$I$105=I36)*($N$6:$N$105&lt;&gt;"Cancelado")*($A$6:$A$105&lt;&gt;A36)*($F$6:$F$105&lt;H36)*($H$6:$H$105&gt;F36))&gt;0),"Solape de espacio","")))</f>
        <v/>
      </c>
    </row>
    <row r="37" ht="34" customHeight="1">
      <c r="A37" s="15" t="n"/>
      <c r="B37" s="15" t="n"/>
      <c r="C37" s="16" t="n"/>
      <c r="D37" s="15" t="n"/>
      <c r="E37" s="37" t="n"/>
      <c r="F37" s="38" t="n"/>
      <c r="G37" s="19" t="n"/>
      <c r="H37" s="39">
        <f>IF(OR(A37="",F37="",G37=""),"",F37+G37/1440)</f>
        <v/>
      </c>
      <c r="I37" s="15" t="n"/>
      <c r="J37" s="15" t="n"/>
      <c r="K37" s="15" t="n"/>
      <c r="L37" s="16" t="n"/>
      <c r="M37" s="16" t="n"/>
      <c r="N37" s="15" t="n"/>
      <c r="O37" s="16" t="n"/>
      <c r="P37" s="16" t="n"/>
      <c r="Q37" s="15" t="n"/>
      <c r="R37" s="37" t="n"/>
      <c r="S37" s="19" t="n"/>
      <c r="T37" s="21">
        <f>IF(OR(A37="",S37="",G37=""),"",S37-G37)</f>
        <v/>
      </c>
      <c r="U37" s="22">
        <f>IF(A37="","",_xlfn.TEXTJOIN(" · ",TRUE,IF(OR(B37="",C37="",E37="",F37="",G37="",I37="",K37="",L37="",M37="",N37=""),"Faltan datos obligatorios",""),IF(AND(N37="Realizado",O37=""),"Falta resultado",""),IF(AND(P37&lt;&gt;"",OR(Q37="",R37="")),"Completar responsable o fecha del pendiente",""),IF(AND(P37&lt;&gt;"",R37&lt;&gt;"",R37&lt;Resumen!$B$4,N37&lt;&gt;"Cancelado"),"Pendiente vencido",""),IF(AND(N37&lt;&gt;"Cancelado",E37&lt;&gt;"",F37&lt;&gt;"",H37&lt;&gt;"",I37&lt;&gt;"",SUMPRODUCT(($E$6:$E$105=E37)*($I$6:$I$105=I37)*($N$6:$N$105&lt;&gt;"Cancelado")*($A$6:$A$105&lt;&gt;A37)*($F$6:$F$105&lt;H37)*($H$6:$H$105&gt;F37))&gt;0),"Solape de espacio","")))</f>
        <v/>
      </c>
    </row>
    <row r="38" ht="34" customHeight="1">
      <c r="A38" s="15" t="n"/>
      <c r="B38" s="15" t="n"/>
      <c r="C38" s="16" t="n"/>
      <c r="D38" s="15" t="n"/>
      <c r="E38" s="37" t="n"/>
      <c r="F38" s="38" t="n"/>
      <c r="G38" s="19" t="n"/>
      <c r="H38" s="39">
        <f>IF(OR(A38="",F38="",G38=""),"",F38+G38/1440)</f>
        <v/>
      </c>
      <c r="I38" s="15" t="n"/>
      <c r="J38" s="15" t="n"/>
      <c r="K38" s="15" t="n"/>
      <c r="L38" s="16" t="n"/>
      <c r="M38" s="16" t="n"/>
      <c r="N38" s="15" t="n"/>
      <c r="O38" s="16" t="n"/>
      <c r="P38" s="16" t="n"/>
      <c r="Q38" s="15" t="n"/>
      <c r="R38" s="37" t="n"/>
      <c r="S38" s="19" t="n"/>
      <c r="T38" s="21">
        <f>IF(OR(A38="",S38="",G38=""),"",S38-G38)</f>
        <v/>
      </c>
      <c r="U38" s="22">
        <f>IF(A38="","",_xlfn.TEXTJOIN(" · ",TRUE,IF(OR(B38="",C38="",E38="",F38="",G38="",I38="",K38="",L38="",M38="",N38=""),"Faltan datos obligatorios",""),IF(AND(N38="Realizado",O38=""),"Falta resultado",""),IF(AND(P38&lt;&gt;"",OR(Q38="",R38="")),"Completar responsable o fecha del pendiente",""),IF(AND(P38&lt;&gt;"",R38&lt;&gt;"",R38&lt;Resumen!$B$4,N38&lt;&gt;"Cancelado"),"Pendiente vencido",""),IF(AND(N38&lt;&gt;"Cancelado",E38&lt;&gt;"",F38&lt;&gt;"",H38&lt;&gt;"",I38&lt;&gt;"",SUMPRODUCT(($E$6:$E$105=E38)*($I$6:$I$105=I38)*($N$6:$N$105&lt;&gt;"Cancelado")*($A$6:$A$105&lt;&gt;A38)*($F$6:$F$105&lt;H38)*($H$6:$H$105&gt;F38))&gt;0),"Solape de espacio","")))</f>
        <v/>
      </c>
    </row>
    <row r="39" ht="34" customHeight="1">
      <c r="A39" s="15" t="n"/>
      <c r="B39" s="15" t="n"/>
      <c r="C39" s="16" t="n"/>
      <c r="D39" s="15" t="n"/>
      <c r="E39" s="37" t="n"/>
      <c r="F39" s="38" t="n"/>
      <c r="G39" s="19" t="n"/>
      <c r="H39" s="39">
        <f>IF(OR(A39="",F39="",G39=""),"",F39+G39/1440)</f>
        <v/>
      </c>
      <c r="I39" s="15" t="n"/>
      <c r="J39" s="15" t="n"/>
      <c r="K39" s="15" t="n"/>
      <c r="L39" s="16" t="n"/>
      <c r="M39" s="16" t="n"/>
      <c r="N39" s="15" t="n"/>
      <c r="O39" s="16" t="n"/>
      <c r="P39" s="16" t="n"/>
      <c r="Q39" s="15" t="n"/>
      <c r="R39" s="37" t="n"/>
      <c r="S39" s="19" t="n"/>
      <c r="T39" s="21">
        <f>IF(OR(A39="",S39="",G39=""),"",S39-G39)</f>
        <v/>
      </c>
      <c r="U39" s="22">
        <f>IF(A39="","",_xlfn.TEXTJOIN(" · ",TRUE,IF(OR(B39="",C39="",E39="",F39="",G39="",I39="",K39="",L39="",M39="",N39=""),"Faltan datos obligatorios",""),IF(AND(N39="Realizado",O39=""),"Falta resultado",""),IF(AND(P39&lt;&gt;"",OR(Q39="",R39="")),"Completar responsable o fecha del pendiente",""),IF(AND(P39&lt;&gt;"",R39&lt;&gt;"",R39&lt;Resumen!$B$4,N39&lt;&gt;"Cancelado"),"Pendiente vencido",""),IF(AND(N39&lt;&gt;"Cancelado",E39&lt;&gt;"",F39&lt;&gt;"",H39&lt;&gt;"",I39&lt;&gt;"",SUMPRODUCT(($E$6:$E$105=E39)*($I$6:$I$105=I39)*($N$6:$N$105&lt;&gt;"Cancelado")*($A$6:$A$105&lt;&gt;A39)*($F$6:$F$105&lt;H39)*($H$6:$H$105&gt;F39))&gt;0),"Solape de espacio","")))</f>
        <v/>
      </c>
    </row>
    <row r="40" ht="34" customHeight="1">
      <c r="A40" s="15" t="n"/>
      <c r="B40" s="15" t="n"/>
      <c r="C40" s="16" t="n"/>
      <c r="D40" s="15" t="n"/>
      <c r="E40" s="37" t="n"/>
      <c r="F40" s="38" t="n"/>
      <c r="G40" s="19" t="n"/>
      <c r="H40" s="39">
        <f>IF(OR(A40="",F40="",G40=""),"",F40+G40/1440)</f>
        <v/>
      </c>
      <c r="I40" s="15" t="n"/>
      <c r="J40" s="15" t="n"/>
      <c r="K40" s="15" t="n"/>
      <c r="L40" s="16" t="n"/>
      <c r="M40" s="16" t="n"/>
      <c r="N40" s="15" t="n"/>
      <c r="O40" s="16" t="n"/>
      <c r="P40" s="16" t="n"/>
      <c r="Q40" s="15" t="n"/>
      <c r="R40" s="37" t="n"/>
      <c r="S40" s="19" t="n"/>
      <c r="T40" s="21">
        <f>IF(OR(A40="",S40="",G40=""),"",S40-G40)</f>
        <v/>
      </c>
      <c r="U40" s="22">
        <f>IF(A40="","",_xlfn.TEXTJOIN(" · ",TRUE,IF(OR(B40="",C40="",E40="",F40="",G40="",I40="",K40="",L40="",M40="",N40=""),"Faltan datos obligatorios",""),IF(AND(N40="Realizado",O40=""),"Falta resultado",""),IF(AND(P40&lt;&gt;"",OR(Q40="",R40="")),"Completar responsable o fecha del pendiente",""),IF(AND(P40&lt;&gt;"",R40&lt;&gt;"",R40&lt;Resumen!$B$4,N40&lt;&gt;"Cancelado"),"Pendiente vencido",""),IF(AND(N40&lt;&gt;"Cancelado",E40&lt;&gt;"",F40&lt;&gt;"",H40&lt;&gt;"",I40&lt;&gt;"",SUMPRODUCT(($E$6:$E$105=E40)*($I$6:$I$105=I40)*($N$6:$N$105&lt;&gt;"Cancelado")*($A$6:$A$105&lt;&gt;A40)*($F$6:$F$105&lt;H40)*($H$6:$H$105&gt;F40))&gt;0),"Solape de espacio","")))</f>
        <v/>
      </c>
    </row>
    <row r="41" ht="34" customHeight="1">
      <c r="A41" s="15" t="n"/>
      <c r="B41" s="15" t="n"/>
      <c r="C41" s="16" t="n"/>
      <c r="D41" s="15" t="n"/>
      <c r="E41" s="37" t="n"/>
      <c r="F41" s="38" t="n"/>
      <c r="G41" s="19" t="n"/>
      <c r="H41" s="39">
        <f>IF(OR(A41="",F41="",G41=""),"",F41+G41/1440)</f>
        <v/>
      </c>
      <c r="I41" s="15" t="n"/>
      <c r="J41" s="15" t="n"/>
      <c r="K41" s="15" t="n"/>
      <c r="L41" s="16" t="n"/>
      <c r="M41" s="16" t="n"/>
      <c r="N41" s="15" t="n"/>
      <c r="O41" s="16" t="n"/>
      <c r="P41" s="16" t="n"/>
      <c r="Q41" s="15" t="n"/>
      <c r="R41" s="37" t="n"/>
      <c r="S41" s="19" t="n"/>
      <c r="T41" s="21">
        <f>IF(OR(A41="",S41="",G41=""),"",S41-G41)</f>
        <v/>
      </c>
      <c r="U41" s="22">
        <f>IF(A41="","",_xlfn.TEXTJOIN(" · ",TRUE,IF(OR(B41="",C41="",E41="",F41="",G41="",I41="",K41="",L41="",M41="",N41=""),"Faltan datos obligatorios",""),IF(AND(N41="Realizado",O41=""),"Falta resultado",""),IF(AND(P41&lt;&gt;"",OR(Q41="",R41="")),"Completar responsable o fecha del pendiente",""),IF(AND(P41&lt;&gt;"",R41&lt;&gt;"",R41&lt;Resumen!$B$4,N41&lt;&gt;"Cancelado"),"Pendiente vencido",""),IF(AND(N41&lt;&gt;"Cancelado",E41&lt;&gt;"",F41&lt;&gt;"",H41&lt;&gt;"",I41&lt;&gt;"",SUMPRODUCT(($E$6:$E$105=E41)*($I$6:$I$105=I41)*($N$6:$N$105&lt;&gt;"Cancelado")*($A$6:$A$105&lt;&gt;A41)*($F$6:$F$105&lt;H41)*($H$6:$H$105&gt;F41))&gt;0),"Solape de espacio","")))</f>
        <v/>
      </c>
    </row>
    <row r="42" ht="34" customHeight="1">
      <c r="A42" s="15" t="n"/>
      <c r="B42" s="15" t="n"/>
      <c r="C42" s="16" t="n"/>
      <c r="D42" s="15" t="n"/>
      <c r="E42" s="37" t="n"/>
      <c r="F42" s="38" t="n"/>
      <c r="G42" s="19" t="n"/>
      <c r="H42" s="39">
        <f>IF(OR(A42="",F42="",G42=""),"",F42+G42/1440)</f>
        <v/>
      </c>
      <c r="I42" s="15" t="n"/>
      <c r="J42" s="15" t="n"/>
      <c r="K42" s="15" t="n"/>
      <c r="L42" s="16" t="n"/>
      <c r="M42" s="16" t="n"/>
      <c r="N42" s="15" t="n"/>
      <c r="O42" s="16" t="n"/>
      <c r="P42" s="16" t="n"/>
      <c r="Q42" s="15" t="n"/>
      <c r="R42" s="37" t="n"/>
      <c r="S42" s="19" t="n"/>
      <c r="T42" s="21">
        <f>IF(OR(A42="",S42="",G42=""),"",S42-G42)</f>
        <v/>
      </c>
      <c r="U42" s="22">
        <f>IF(A42="","",_xlfn.TEXTJOIN(" · ",TRUE,IF(OR(B42="",C42="",E42="",F42="",G42="",I42="",K42="",L42="",M42="",N42=""),"Faltan datos obligatorios",""),IF(AND(N42="Realizado",O42=""),"Falta resultado",""),IF(AND(P42&lt;&gt;"",OR(Q42="",R42="")),"Completar responsable o fecha del pendiente",""),IF(AND(P42&lt;&gt;"",R42&lt;&gt;"",R42&lt;Resumen!$B$4,N42&lt;&gt;"Cancelado"),"Pendiente vencido",""),IF(AND(N42&lt;&gt;"Cancelado",E42&lt;&gt;"",F42&lt;&gt;"",H42&lt;&gt;"",I42&lt;&gt;"",SUMPRODUCT(($E$6:$E$105=E42)*($I$6:$I$105=I42)*($N$6:$N$105&lt;&gt;"Cancelado")*($A$6:$A$105&lt;&gt;A42)*($F$6:$F$105&lt;H42)*($H$6:$H$105&gt;F42))&gt;0),"Solape de espacio","")))</f>
        <v/>
      </c>
    </row>
    <row r="43" ht="34" customHeight="1">
      <c r="A43" s="15" t="n"/>
      <c r="B43" s="15" t="n"/>
      <c r="C43" s="16" t="n"/>
      <c r="D43" s="15" t="n"/>
      <c r="E43" s="37" t="n"/>
      <c r="F43" s="38" t="n"/>
      <c r="G43" s="19" t="n"/>
      <c r="H43" s="39">
        <f>IF(OR(A43="",F43="",G43=""),"",F43+G43/1440)</f>
        <v/>
      </c>
      <c r="I43" s="15" t="n"/>
      <c r="J43" s="15" t="n"/>
      <c r="K43" s="15" t="n"/>
      <c r="L43" s="16" t="n"/>
      <c r="M43" s="16" t="n"/>
      <c r="N43" s="15" t="n"/>
      <c r="O43" s="16" t="n"/>
      <c r="P43" s="16" t="n"/>
      <c r="Q43" s="15" t="n"/>
      <c r="R43" s="37" t="n"/>
      <c r="S43" s="19" t="n"/>
      <c r="T43" s="21">
        <f>IF(OR(A43="",S43="",G43=""),"",S43-G43)</f>
        <v/>
      </c>
      <c r="U43" s="22">
        <f>IF(A43="","",_xlfn.TEXTJOIN(" · ",TRUE,IF(OR(B43="",C43="",E43="",F43="",G43="",I43="",K43="",L43="",M43="",N43=""),"Faltan datos obligatorios",""),IF(AND(N43="Realizado",O43=""),"Falta resultado",""),IF(AND(P43&lt;&gt;"",OR(Q43="",R43="")),"Completar responsable o fecha del pendiente",""),IF(AND(P43&lt;&gt;"",R43&lt;&gt;"",R43&lt;Resumen!$B$4,N43&lt;&gt;"Cancelado"),"Pendiente vencido",""),IF(AND(N43&lt;&gt;"Cancelado",E43&lt;&gt;"",F43&lt;&gt;"",H43&lt;&gt;"",I43&lt;&gt;"",SUMPRODUCT(($E$6:$E$105=E43)*($I$6:$I$105=I43)*($N$6:$N$105&lt;&gt;"Cancelado")*($A$6:$A$105&lt;&gt;A43)*($F$6:$F$105&lt;H43)*($H$6:$H$105&gt;F43))&gt;0),"Solape de espacio","")))</f>
        <v/>
      </c>
    </row>
    <row r="44" ht="34" customHeight="1">
      <c r="A44" s="15" t="n"/>
      <c r="B44" s="15" t="n"/>
      <c r="C44" s="16" t="n"/>
      <c r="D44" s="15" t="n"/>
      <c r="E44" s="37" t="n"/>
      <c r="F44" s="38" t="n"/>
      <c r="G44" s="19" t="n"/>
      <c r="H44" s="39">
        <f>IF(OR(A44="",F44="",G44=""),"",F44+G44/1440)</f>
        <v/>
      </c>
      <c r="I44" s="15" t="n"/>
      <c r="J44" s="15" t="n"/>
      <c r="K44" s="15" t="n"/>
      <c r="L44" s="16" t="n"/>
      <c r="M44" s="16" t="n"/>
      <c r="N44" s="15" t="n"/>
      <c r="O44" s="16" t="n"/>
      <c r="P44" s="16" t="n"/>
      <c r="Q44" s="15" t="n"/>
      <c r="R44" s="37" t="n"/>
      <c r="S44" s="19" t="n"/>
      <c r="T44" s="21">
        <f>IF(OR(A44="",S44="",G44=""),"",S44-G44)</f>
        <v/>
      </c>
      <c r="U44" s="22">
        <f>IF(A44="","",_xlfn.TEXTJOIN(" · ",TRUE,IF(OR(B44="",C44="",E44="",F44="",G44="",I44="",K44="",L44="",M44="",N44=""),"Faltan datos obligatorios",""),IF(AND(N44="Realizado",O44=""),"Falta resultado",""),IF(AND(P44&lt;&gt;"",OR(Q44="",R44="")),"Completar responsable o fecha del pendiente",""),IF(AND(P44&lt;&gt;"",R44&lt;&gt;"",R44&lt;Resumen!$B$4,N44&lt;&gt;"Cancelado"),"Pendiente vencido",""),IF(AND(N44&lt;&gt;"Cancelado",E44&lt;&gt;"",F44&lt;&gt;"",H44&lt;&gt;"",I44&lt;&gt;"",SUMPRODUCT(($E$6:$E$105=E44)*($I$6:$I$105=I44)*($N$6:$N$105&lt;&gt;"Cancelado")*($A$6:$A$105&lt;&gt;A44)*($F$6:$F$105&lt;H44)*($H$6:$H$105&gt;F44))&gt;0),"Solape de espacio","")))</f>
        <v/>
      </c>
    </row>
    <row r="45" ht="34" customHeight="1">
      <c r="A45" s="15" t="n"/>
      <c r="B45" s="15" t="n"/>
      <c r="C45" s="16" t="n"/>
      <c r="D45" s="15" t="n"/>
      <c r="E45" s="37" t="n"/>
      <c r="F45" s="38" t="n"/>
      <c r="G45" s="19" t="n"/>
      <c r="H45" s="39">
        <f>IF(OR(A45="",F45="",G45=""),"",F45+G45/1440)</f>
        <v/>
      </c>
      <c r="I45" s="15" t="n"/>
      <c r="J45" s="15" t="n"/>
      <c r="K45" s="15" t="n"/>
      <c r="L45" s="16" t="n"/>
      <c r="M45" s="16" t="n"/>
      <c r="N45" s="15" t="n"/>
      <c r="O45" s="16" t="n"/>
      <c r="P45" s="16" t="n"/>
      <c r="Q45" s="15" t="n"/>
      <c r="R45" s="37" t="n"/>
      <c r="S45" s="19" t="n"/>
      <c r="T45" s="21">
        <f>IF(OR(A45="",S45="",G45=""),"",S45-G45)</f>
        <v/>
      </c>
      <c r="U45" s="22">
        <f>IF(A45="","",_xlfn.TEXTJOIN(" · ",TRUE,IF(OR(B45="",C45="",E45="",F45="",G45="",I45="",K45="",L45="",M45="",N45=""),"Faltan datos obligatorios",""),IF(AND(N45="Realizado",O45=""),"Falta resultado",""),IF(AND(P45&lt;&gt;"",OR(Q45="",R45="")),"Completar responsable o fecha del pendiente",""),IF(AND(P45&lt;&gt;"",R45&lt;&gt;"",R45&lt;Resumen!$B$4,N45&lt;&gt;"Cancelado"),"Pendiente vencido",""),IF(AND(N45&lt;&gt;"Cancelado",E45&lt;&gt;"",F45&lt;&gt;"",H45&lt;&gt;"",I45&lt;&gt;"",SUMPRODUCT(($E$6:$E$105=E45)*($I$6:$I$105=I45)*($N$6:$N$105&lt;&gt;"Cancelado")*($A$6:$A$105&lt;&gt;A45)*($F$6:$F$105&lt;H45)*($H$6:$H$105&gt;F45))&gt;0),"Solape de espacio","")))</f>
        <v/>
      </c>
    </row>
    <row r="46" ht="34" customHeight="1">
      <c r="A46" s="15" t="n"/>
      <c r="B46" s="15" t="n"/>
      <c r="C46" s="16" t="n"/>
      <c r="D46" s="15" t="n"/>
      <c r="E46" s="37" t="n"/>
      <c r="F46" s="38" t="n"/>
      <c r="G46" s="19" t="n"/>
      <c r="H46" s="39">
        <f>IF(OR(A46="",F46="",G46=""),"",F46+G46/1440)</f>
        <v/>
      </c>
      <c r="I46" s="15" t="n"/>
      <c r="J46" s="15" t="n"/>
      <c r="K46" s="15" t="n"/>
      <c r="L46" s="16" t="n"/>
      <c r="M46" s="16" t="n"/>
      <c r="N46" s="15" t="n"/>
      <c r="O46" s="16" t="n"/>
      <c r="P46" s="16" t="n"/>
      <c r="Q46" s="15" t="n"/>
      <c r="R46" s="37" t="n"/>
      <c r="S46" s="19" t="n"/>
      <c r="T46" s="21">
        <f>IF(OR(A46="",S46="",G46=""),"",S46-G46)</f>
        <v/>
      </c>
      <c r="U46" s="22">
        <f>IF(A46="","",_xlfn.TEXTJOIN(" · ",TRUE,IF(OR(B46="",C46="",E46="",F46="",G46="",I46="",K46="",L46="",M46="",N46=""),"Faltan datos obligatorios",""),IF(AND(N46="Realizado",O46=""),"Falta resultado",""),IF(AND(P46&lt;&gt;"",OR(Q46="",R46="")),"Completar responsable o fecha del pendiente",""),IF(AND(P46&lt;&gt;"",R46&lt;&gt;"",R46&lt;Resumen!$B$4,N46&lt;&gt;"Cancelado"),"Pendiente vencido",""),IF(AND(N46&lt;&gt;"Cancelado",E46&lt;&gt;"",F46&lt;&gt;"",H46&lt;&gt;"",I46&lt;&gt;"",SUMPRODUCT(($E$6:$E$105=E46)*($I$6:$I$105=I46)*($N$6:$N$105&lt;&gt;"Cancelado")*($A$6:$A$105&lt;&gt;A46)*($F$6:$F$105&lt;H46)*($H$6:$H$105&gt;F46))&gt;0),"Solape de espacio","")))</f>
        <v/>
      </c>
    </row>
    <row r="47" ht="34" customHeight="1">
      <c r="A47" s="15" t="n"/>
      <c r="B47" s="15" t="n"/>
      <c r="C47" s="16" t="n"/>
      <c r="D47" s="15" t="n"/>
      <c r="E47" s="37" t="n"/>
      <c r="F47" s="38" t="n"/>
      <c r="G47" s="19" t="n"/>
      <c r="H47" s="39">
        <f>IF(OR(A47="",F47="",G47=""),"",F47+G47/1440)</f>
        <v/>
      </c>
      <c r="I47" s="15" t="n"/>
      <c r="J47" s="15" t="n"/>
      <c r="K47" s="15" t="n"/>
      <c r="L47" s="16" t="n"/>
      <c r="M47" s="16" t="n"/>
      <c r="N47" s="15" t="n"/>
      <c r="O47" s="16" t="n"/>
      <c r="P47" s="16" t="n"/>
      <c r="Q47" s="15" t="n"/>
      <c r="R47" s="37" t="n"/>
      <c r="S47" s="19" t="n"/>
      <c r="T47" s="21">
        <f>IF(OR(A47="",S47="",G47=""),"",S47-G47)</f>
        <v/>
      </c>
      <c r="U47" s="22">
        <f>IF(A47="","",_xlfn.TEXTJOIN(" · ",TRUE,IF(OR(B47="",C47="",E47="",F47="",G47="",I47="",K47="",L47="",M47="",N47=""),"Faltan datos obligatorios",""),IF(AND(N47="Realizado",O47=""),"Falta resultado",""),IF(AND(P47&lt;&gt;"",OR(Q47="",R47="")),"Completar responsable o fecha del pendiente",""),IF(AND(P47&lt;&gt;"",R47&lt;&gt;"",R47&lt;Resumen!$B$4,N47&lt;&gt;"Cancelado"),"Pendiente vencido",""),IF(AND(N47&lt;&gt;"Cancelado",E47&lt;&gt;"",F47&lt;&gt;"",H47&lt;&gt;"",I47&lt;&gt;"",SUMPRODUCT(($E$6:$E$105=E47)*($I$6:$I$105=I47)*($N$6:$N$105&lt;&gt;"Cancelado")*($A$6:$A$105&lt;&gt;A47)*($F$6:$F$105&lt;H47)*($H$6:$H$105&gt;F47))&gt;0),"Solape de espacio","")))</f>
        <v/>
      </c>
    </row>
    <row r="48" ht="34" customHeight="1">
      <c r="A48" s="15" t="n"/>
      <c r="B48" s="15" t="n"/>
      <c r="C48" s="16" t="n"/>
      <c r="D48" s="15" t="n"/>
      <c r="E48" s="37" t="n"/>
      <c r="F48" s="38" t="n"/>
      <c r="G48" s="19" t="n"/>
      <c r="H48" s="39">
        <f>IF(OR(A48="",F48="",G48=""),"",F48+G48/1440)</f>
        <v/>
      </c>
      <c r="I48" s="15" t="n"/>
      <c r="J48" s="15" t="n"/>
      <c r="K48" s="15" t="n"/>
      <c r="L48" s="16" t="n"/>
      <c r="M48" s="16" t="n"/>
      <c r="N48" s="15" t="n"/>
      <c r="O48" s="16" t="n"/>
      <c r="P48" s="16" t="n"/>
      <c r="Q48" s="15" t="n"/>
      <c r="R48" s="37" t="n"/>
      <c r="S48" s="19" t="n"/>
      <c r="T48" s="21">
        <f>IF(OR(A48="",S48="",G48=""),"",S48-G48)</f>
        <v/>
      </c>
      <c r="U48" s="22">
        <f>IF(A48="","",_xlfn.TEXTJOIN(" · ",TRUE,IF(OR(B48="",C48="",E48="",F48="",G48="",I48="",K48="",L48="",M48="",N48=""),"Faltan datos obligatorios",""),IF(AND(N48="Realizado",O48=""),"Falta resultado",""),IF(AND(P48&lt;&gt;"",OR(Q48="",R48="")),"Completar responsable o fecha del pendiente",""),IF(AND(P48&lt;&gt;"",R48&lt;&gt;"",R48&lt;Resumen!$B$4,N48&lt;&gt;"Cancelado"),"Pendiente vencido",""),IF(AND(N48&lt;&gt;"Cancelado",E48&lt;&gt;"",F48&lt;&gt;"",H48&lt;&gt;"",I48&lt;&gt;"",SUMPRODUCT(($E$6:$E$105=E48)*($I$6:$I$105=I48)*($N$6:$N$105&lt;&gt;"Cancelado")*($A$6:$A$105&lt;&gt;A48)*($F$6:$F$105&lt;H48)*($H$6:$H$105&gt;F48))&gt;0),"Solape de espacio","")))</f>
        <v/>
      </c>
    </row>
    <row r="49" ht="34" customHeight="1">
      <c r="A49" s="15" t="n"/>
      <c r="B49" s="15" t="n"/>
      <c r="C49" s="16" t="n"/>
      <c r="D49" s="15" t="n"/>
      <c r="E49" s="37" t="n"/>
      <c r="F49" s="38" t="n"/>
      <c r="G49" s="19" t="n"/>
      <c r="H49" s="39">
        <f>IF(OR(A49="",F49="",G49=""),"",F49+G49/1440)</f>
        <v/>
      </c>
      <c r="I49" s="15" t="n"/>
      <c r="J49" s="15" t="n"/>
      <c r="K49" s="15" t="n"/>
      <c r="L49" s="16" t="n"/>
      <c r="M49" s="16" t="n"/>
      <c r="N49" s="15" t="n"/>
      <c r="O49" s="16" t="n"/>
      <c r="P49" s="16" t="n"/>
      <c r="Q49" s="15" t="n"/>
      <c r="R49" s="37" t="n"/>
      <c r="S49" s="19" t="n"/>
      <c r="T49" s="21">
        <f>IF(OR(A49="",S49="",G49=""),"",S49-G49)</f>
        <v/>
      </c>
      <c r="U49" s="22">
        <f>IF(A49="","",_xlfn.TEXTJOIN(" · ",TRUE,IF(OR(B49="",C49="",E49="",F49="",G49="",I49="",K49="",L49="",M49="",N49=""),"Faltan datos obligatorios",""),IF(AND(N49="Realizado",O49=""),"Falta resultado",""),IF(AND(P49&lt;&gt;"",OR(Q49="",R49="")),"Completar responsable o fecha del pendiente",""),IF(AND(P49&lt;&gt;"",R49&lt;&gt;"",R49&lt;Resumen!$B$4,N49&lt;&gt;"Cancelado"),"Pendiente vencido",""),IF(AND(N49&lt;&gt;"Cancelado",E49&lt;&gt;"",F49&lt;&gt;"",H49&lt;&gt;"",I49&lt;&gt;"",SUMPRODUCT(($E$6:$E$105=E49)*($I$6:$I$105=I49)*($N$6:$N$105&lt;&gt;"Cancelado")*($A$6:$A$105&lt;&gt;A49)*($F$6:$F$105&lt;H49)*($H$6:$H$105&gt;F49))&gt;0),"Solape de espacio","")))</f>
        <v/>
      </c>
    </row>
    <row r="50" ht="34" customHeight="1">
      <c r="A50" s="15" t="n"/>
      <c r="B50" s="15" t="n"/>
      <c r="C50" s="16" t="n"/>
      <c r="D50" s="15" t="n"/>
      <c r="E50" s="37" t="n"/>
      <c r="F50" s="38" t="n"/>
      <c r="G50" s="19" t="n"/>
      <c r="H50" s="39">
        <f>IF(OR(A50="",F50="",G50=""),"",F50+G50/1440)</f>
        <v/>
      </c>
      <c r="I50" s="15" t="n"/>
      <c r="J50" s="15" t="n"/>
      <c r="K50" s="15" t="n"/>
      <c r="L50" s="16" t="n"/>
      <c r="M50" s="16" t="n"/>
      <c r="N50" s="15" t="n"/>
      <c r="O50" s="16" t="n"/>
      <c r="P50" s="16" t="n"/>
      <c r="Q50" s="15" t="n"/>
      <c r="R50" s="37" t="n"/>
      <c r="S50" s="19" t="n"/>
      <c r="T50" s="21">
        <f>IF(OR(A50="",S50="",G50=""),"",S50-G50)</f>
        <v/>
      </c>
      <c r="U50" s="22">
        <f>IF(A50="","",_xlfn.TEXTJOIN(" · ",TRUE,IF(OR(B50="",C50="",E50="",F50="",G50="",I50="",K50="",L50="",M50="",N50=""),"Faltan datos obligatorios",""),IF(AND(N50="Realizado",O50=""),"Falta resultado",""),IF(AND(P50&lt;&gt;"",OR(Q50="",R50="")),"Completar responsable o fecha del pendiente",""),IF(AND(P50&lt;&gt;"",R50&lt;&gt;"",R50&lt;Resumen!$B$4,N50&lt;&gt;"Cancelado"),"Pendiente vencido",""),IF(AND(N50&lt;&gt;"Cancelado",E50&lt;&gt;"",F50&lt;&gt;"",H50&lt;&gt;"",I50&lt;&gt;"",SUMPRODUCT(($E$6:$E$105=E50)*($I$6:$I$105=I50)*($N$6:$N$105&lt;&gt;"Cancelado")*($A$6:$A$105&lt;&gt;A50)*($F$6:$F$105&lt;H50)*($H$6:$H$105&gt;F50))&gt;0),"Solape de espacio","")))</f>
        <v/>
      </c>
    </row>
    <row r="51" ht="34" customHeight="1">
      <c r="A51" s="15" t="n"/>
      <c r="B51" s="15" t="n"/>
      <c r="C51" s="16" t="n"/>
      <c r="D51" s="15" t="n"/>
      <c r="E51" s="37" t="n"/>
      <c r="F51" s="38" t="n"/>
      <c r="G51" s="19" t="n"/>
      <c r="H51" s="39">
        <f>IF(OR(A51="",F51="",G51=""),"",F51+G51/1440)</f>
        <v/>
      </c>
      <c r="I51" s="15" t="n"/>
      <c r="J51" s="15" t="n"/>
      <c r="K51" s="15" t="n"/>
      <c r="L51" s="16" t="n"/>
      <c r="M51" s="16" t="n"/>
      <c r="N51" s="15" t="n"/>
      <c r="O51" s="16" t="n"/>
      <c r="P51" s="16" t="n"/>
      <c r="Q51" s="15" t="n"/>
      <c r="R51" s="37" t="n"/>
      <c r="S51" s="19" t="n"/>
      <c r="T51" s="21">
        <f>IF(OR(A51="",S51="",G51=""),"",S51-G51)</f>
        <v/>
      </c>
      <c r="U51" s="22">
        <f>IF(A51="","",_xlfn.TEXTJOIN(" · ",TRUE,IF(OR(B51="",C51="",E51="",F51="",G51="",I51="",K51="",L51="",M51="",N51=""),"Faltan datos obligatorios",""),IF(AND(N51="Realizado",O51=""),"Falta resultado",""),IF(AND(P51&lt;&gt;"",OR(Q51="",R51="")),"Completar responsable o fecha del pendiente",""),IF(AND(P51&lt;&gt;"",R51&lt;&gt;"",R51&lt;Resumen!$B$4,N51&lt;&gt;"Cancelado"),"Pendiente vencido",""),IF(AND(N51&lt;&gt;"Cancelado",E51&lt;&gt;"",F51&lt;&gt;"",H51&lt;&gt;"",I51&lt;&gt;"",SUMPRODUCT(($E$6:$E$105=E51)*($I$6:$I$105=I51)*($N$6:$N$105&lt;&gt;"Cancelado")*($A$6:$A$105&lt;&gt;A51)*($F$6:$F$105&lt;H51)*($H$6:$H$105&gt;F51))&gt;0),"Solape de espacio","")))</f>
        <v/>
      </c>
    </row>
    <row r="52" ht="34" customHeight="1">
      <c r="A52" s="15" t="n"/>
      <c r="B52" s="15" t="n"/>
      <c r="C52" s="16" t="n"/>
      <c r="D52" s="15" t="n"/>
      <c r="E52" s="37" t="n"/>
      <c r="F52" s="38" t="n"/>
      <c r="G52" s="19" t="n"/>
      <c r="H52" s="39">
        <f>IF(OR(A52="",F52="",G52=""),"",F52+G52/1440)</f>
        <v/>
      </c>
      <c r="I52" s="15" t="n"/>
      <c r="J52" s="15" t="n"/>
      <c r="K52" s="15" t="n"/>
      <c r="L52" s="16" t="n"/>
      <c r="M52" s="16" t="n"/>
      <c r="N52" s="15" t="n"/>
      <c r="O52" s="16" t="n"/>
      <c r="P52" s="16" t="n"/>
      <c r="Q52" s="15" t="n"/>
      <c r="R52" s="37" t="n"/>
      <c r="S52" s="19" t="n"/>
      <c r="T52" s="21">
        <f>IF(OR(A52="",S52="",G52=""),"",S52-G52)</f>
        <v/>
      </c>
      <c r="U52" s="22">
        <f>IF(A52="","",_xlfn.TEXTJOIN(" · ",TRUE,IF(OR(B52="",C52="",E52="",F52="",G52="",I52="",K52="",L52="",M52="",N52=""),"Faltan datos obligatorios",""),IF(AND(N52="Realizado",O52=""),"Falta resultado",""),IF(AND(P52&lt;&gt;"",OR(Q52="",R52="")),"Completar responsable o fecha del pendiente",""),IF(AND(P52&lt;&gt;"",R52&lt;&gt;"",R52&lt;Resumen!$B$4,N52&lt;&gt;"Cancelado"),"Pendiente vencido",""),IF(AND(N52&lt;&gt;"Cancelado",E52&lt;&gt;"",F52&lt;&gt;"",H52&lt;&gt;"",I52&lt;&gt;"",SUMPRODUCT(($E$6:$E$105=E52)*($I$6:$I$105=I52)*($N$6:$N$105&lt;&gt;"Cancelado")*($A$6:$A$105&lt;&gt;A52)*($F$6:$F$105&lt;H52)*($H$6:$H$105&gt;F52))&gt;0),"Solape de espacio","")))</f>
        <v/>
      </c>
    </row>
    <row r="53" ht="34" customHeight="1">
      <c r="A53" s="15" t="n"/>
      <c r="B53" s="15" t="n"/>
      <c r="C53" s="16" t="n"/>
      <c r="D53" s="15" t="n"/>
      <c r="E53" s="37" t="n"/>
      <c r="F53" s="38" t="n"/>
      <c r="G53" s="19" t="n"/>
      <c r="H53" s="39">
        <f>IF(OR(A53="",F53="",G53=""),"",F53+G53/1440)</f>
        <v/>
      </c>
      <c r="I53" s="15" t="n"/>
      <c r="J53" s="15" t="n"/>
      <c r="K53" s="15" t="n"/>
      <c r="L53" s="16" t="n"/>
      <c r="M53" s="16" t="n"/>
      <c r="N53" s="15" t="n"/>
      <c r="O53" s="16" t="n"/>
      <c r="P53" s="16" t="n"/>
      <c r="Q53" s="15" t="n"/>
      <c r="R53" s="37" t="n"/>
      <c r="S53" s="19" t="n"/>
      <c r="T53" s="21">
        <f>IF(OR(A53="",S53="",G53=""),"",S53-G53)</f>
        <v/>
      </c>
      <c r="U53" s="22">
        <f>IF(A53="","",_xlfn.TEXTJOIN(" · ",TRUE,IF(OR(B53="",C53="",E53="",F53="",G53="",I53="",K53="",L53="",M53="",N53=""),"Faltan datos obligatorios",""),IF(AND(N53="Realizado",O53=""),"Falta resultado",""),IF(AND(P53&lt;&gt;"",OR(Q53="",R53="")),"Completar responsable o fecha del pendiente",""),IF(AND(P53&lt;&gt;"",R53&lt;&gt;"",R53&lt;Resumen!$B$4,N53&lt;&gt;"Cancelado"),"Pendiente vencido",""),IF(AND(N53&lt;&gt;"Cancelado",E53&lt;&gt;"",F53&lt;&gt;"",H53&lt;&gt;"",I53&lt;&gt;"",SUMPRODUCT(($E$6:$E$105=E53)*($I$6:$I$105=I53)*($N$6:$N$105&lt;&gt;"Cancelado")*($A$6:$A$105&lt;&gt;A53)*($F$6:$F$105&lt;H53)*($H$6:$H$105&gt;F53))&gt;0),"Solape de espacio","")))</f>
        <v/>
      </c>
    </row>
    <row r="54" ht="34" customHeight="1">
      <c r="A54" s="15" t="n"/>
      <c r="B54" s="15" t="n"/>
      <c r="C54" s="16" t="n"/>
      <c r="D54" s="15" t="n"/>
      <c r="E54" s="37" t="n"/>
      <c r="F54" s="38" t="n"/>
      <c r="G54" s="19" t="n"/>
      <c r="H54" s="39">
        <f>IF(OR(A54="",F54="",G54=""),"",F54+G54/1440)</f>
        <v/>
      </c>
      <c r="I54" s="15" t="n"/>
      <c r="J54" s="15" t="n"/>
      <c r="K54" s="15" t="n"/>
      <c r="L54" s="16" t="n"/>
      <c r="M54" s="16" t="n"/>
      <c r="N54" s="15" t="n"/>
      <c r="O54" s="16" t="n"/>
      <c r="P54" s="16" t="n"/>
      <c r="Q54" s="15" t="n"/>
      <c r="R54" s="37" t="n"/>
      <c r="S54" s="19" t="n"/>
      <c r="T54" s="21">
        <f>IF(OR(A54="",S54="",G54=""),"",S54-G54)</f>
        <v/>
      </c>
      <c r="U54" s="22">
        <f>IF(A54="","",_xlfn.TEXTJOIN(" · ",TRUE,IF(OR(B54="",C54="",E54="",F54="",G54="",I54="",K54="",L54="",M54="",N54=""),"Faltan datos obligatorios",""),IF(AND(N54="Realizado",O54=""),"Falta resultado",""),IF(AND(P54&lt;&gt;"",OR(Q54="",R54="")),"Completar responsable o fecha del pendiente",""),IF(AND(P54&lt;&gt;"",R54&lt;&gt;"",R54&lt;Resumen!$B$4,N54&lt;&gt;"Cancelado"),"Pendiente vencido",""),IF(AND(N54&lt;&gt;"Cancelado",E54&lt;&gt;"",F54&lt;&gt;"",H54&lt;&gt;"",I54&lt;&gt;"",SUMPRODUCT(($E$6:$E$105=E54)*($I$6:$I$105=I54)*($N$6:$N$105&lt;&gt;"Cancelado")*($A$6:$A$105&lt;&gt;A54)*($F$6:$F$105&lt;H54)*($H$6:$H$105&gt;F54))&gt;0),"Solape de espacio","")))</f>
        <v/>
      </c>
    </row>
    <row r="55" ht="34" customHeight="1">
      <c r="A55" s="15" t="n"/>
      <c r="B55" s="15" t="n"/>
      <c r="C55" s="16" t="n"/>
      <c r="D55" s="15" t="n"/>
      <c r="E55" s="37" t="n"/>
      <c r="F55" s="38" t="n"/>
      <c r="G55" s="19" t="n"/>
      <c r="H55" s="39">
        <f>IF(OR(A55="",F55="",G55=""),"",F55+G55/1440)</f>
        <v/>
      </c>
      <c r="I55" s="15" t="n"/>
      <c r="J55" s="15" t="n"/>
      <c r="K55" s="15" t="n"/>
      <c r="L55" s="16" t="n"/>
      <c r="M55" s="16" t="n"/>
      <c r="N55" s="15" t="n"/>
      <c r="O55" s="16" t="n"/>
      <c r="P55" s="16" t="n"/>
      <c r="Q55" s="15" t="n"/>
      <c r="R55" s="37" t="n"/>
      <c r="S55" s="19" t="n"/>
      <c r="T55" s="21">
        <f>IF(OR(A55="",S55="",G55=""),"",S55-G55)</f>
        <v/>
      </c>
      <c r="U55" s="22">
        <f>IF(A55="","",_xlfn.TEXTJOIN(" · ",TRUE,IF(OR(B55="",C55="",E55="",F55="",G55="",I55="",K55="",L55="",M55="",N55=""),"Faltan datos obligatorios",""),IF(AND(N55="Realizado",O55=""),"Falta resultado",""),IF(AND(P55&lt;&gt;"",OR(Q55="",R55="")),"Completar responsable o fecha del pendiente",""),IF(AND(P55&lt;&gt;"",R55&lt;&gt;"",R55&lt;Resumen!$B$4,N55&lt;&gt;"Cancelado"),"Pendiente vencido",""),IF(AND(N55&lt;&gt;"Cancelado",E55&lt;&gt;"",F55&lt;&gt;"",H55&lt;&gt;"",I55&lt;&gt;"",SUMPRODUCT(($E$6:$E$105=E55)*($I$6:$I$105=I55)*($N$6:$N$105&lt;&gt;"Cancelado")*($A$6:$A$105&lt;&gt;A55)*($F$6:$F$105&lt;H55)*($H$6:$H$105&gt;F55))&gt;0),"Solape de espacio","")))</f>
        <v/>
      </c>
    </row>
    <row r="56" ht="34" customHeight="1">
      <c r="A56" s="15" t="n"/>
      <c r="B56" s="15" t="n"/>
      <c r="C56" s="16" t="n"/>
      <c r="D56" s="15" t="n"/>
      <c r="E56" s="37" t="n"/>
      <c r="F56" s="38" t="n"/>
      <c r="G56" s="19" t="n"/>
      <c r="H56" s="39">
        <f>IF(OR(A56="",F56="",G56=""),"",F56+G56/1440)</f>
        <v/>
      </c>
      <c r="I56" s="15" t="n"/>
      <c r="J56" s="15" t="n"/>
      <c r="K56" s="15" t="n"/>
      <c r="L56" s="16" t="n"/>
      <c r="M56" s="16" t="n"/>
      <c r="N56" s="15" t="n"/>
      <c r="O56" s="16" t="n"/>
      <c r="P56" s="16" t="n"/>
      <c r="Q56" s="15" t="n"/>
      <c r="R56" s="37" t="n"/>
      <c r="S56" s="19" t="n"/>
      <c r="T56" s="21">
        <f>IF(OR(A56="",S56="",G56=""),"",S56-G56)</f>
        <v/>
      </c>
      <c r="U56" s="22">
        <f>IF(A56="","",_xlfn.TEXTJOIN(" · ",TRUE,IF(OR(B56="",C56="",E56="",F56="",G56="",I56="",K56="",L56="",M56="",N56=""),"Faltan datos obligatorios",""),IF(AND(N56="Realizado",O56=""),"Falta resultado",""),IF(AND(P56&lt;&gt;"",OR(Q56="",R56="")),"Completar responsable o fecha del pendiente",""),IF(AND(P56&lt;&gt;"",R56&lt;&gt;"",R56&lt;Resumen!$B$4,N56&lt;&gt;"Cancelado"),"Pendiente vencido",""),IF(AND(N56&lt;&gt;"Cancelado",E56&lt;&gt;"",F56&lt;&gt;"",H56&lt;&gt;"",I56&lt;&gt;"",SUMPRODUCT(($E$6:$E$105=E56)*($I$6:$I$105=I56)*($N$6:$N$105&lt;&gt;"Cancelado")*($A$6:$A$105&lt;&gt;A56)*($F$6:$F$105&lt;H56)*($H$6:$H$105&gt;F56))&gt;0),"Solape de espacio","")))</f>
        <v/>
      </c>
    </row>
    <row r="57" ht="34" customHeight="1">
      <c r="A57" s="15" t="n"/>
      <c r="B57" s="15" t="n"/>
      <c r="C57" s="16" t="n"/>
      <c r="D57" s="15" t="n"/>
      <c r="E57" s="37" t="n"/>
      <c r="F57" s="38" t="n"/>
      <c r="G57" s="19" t="n"/>
      <c r="H57" s="39">
        <f>IF(OR(A57="",F57="",G57=""),"",F57+G57/1440)</f>
        <v/>
      </c>
      <c r="I57" s="15" t="n"/>
      <c r="J57" s="15" t="n"/>
      <c r="K57" s="15" t="n"/>
      <c r="L57" s="16" t="n"/>
      <c r="M57" s="16" t="n"/>
      <c r="N57" s="15" t="n"/>
      <c r="O57" s="16" t="n"/>
      <c r="P57" s="16" t="n"/>
      <c r="Q57" s="15" t="n"/>
      <c r="R57" s="37" t="n"/>
      <c r="S57" s="19" t="n"/>
      <c r="T57" s="21">
        <f>IF(OR(A57="",S57="",G57=""),"",S57-G57)</f>
        <v/>
      </c>
      <c r="U57" s="22">
        <f>IF(A57="","",_xlfn.TEXTJOIN(" · ",TRUE,IF(OR(B57="",C57="",E57="",F57="",G57="",I57="",K57="",L57="",M57="",N57=""),"Faltan datos obligatorios",""),IF(AND(N57="Realizado",O57=""),"Falta resultado",""),IF(AND(P57&lt;&gt;"",OR(Q57="",R57="")),"Completar responsable o fecha del pendiente",""),IF(AND(P57&lt;&gt;"",R57&lt;&gt;"",R57&lt;Resumen!$B$4,N57&lt;&gt;"Cancelado"),"Pendiente vencido",""),IF(AND(N57&lt;&gt;"Cancelado",E57&lt;&gt;"",F57&lt;&gt;"",H57&lt;&gt;"",I57&lt;&gt;"",SUMPRODUCT(($E$6:$E$105=E57)*($I$6:$I$105=I57)*($N$6:$N$105&lt;&gt;"Cancelado")*($A$6:$A$105&lt;&gt;A57)*($F$6:$F$105&lt;H57)*($H$6:$H$105&gt;F57))&gt;0),"Solape de espacio","")))</f>
        <v/>
      </c>
    </row>
    <row r="58" ht="34" customHeight="1">
      <c r="A58" s="15" t="n"/>
      <c r="B58" s="15" t="n"/>
      <c r="C58" s="16" t="n"/>
      <c r="D58" s="15" t="n"/>
      <c r="E58" s="37" t="n"/>
      <c r="F58" s="38" t="n"/>
      <c r="G58" s="19" t="n"/>
      <c r="H58" s="39">
        <f>IF(OR(A58="",F58="",G58=""),"",F58+G58/1440)</f>
        <v/>
      </c>
      <c r="I58" s="15" t="n"/>
      <c r="J58" s="15" t="n"/>
      <c r="K58" s="15" t="n"/>
      <c r="L58" s="16" t="n"/>
      <c r="M58" s="16" t="n"/>
      <c r="N58" s="15" t="n"/>
      <c r="O58" s="16" t="n"/>
      <c r="P58" s="16" t="n"/>
      <c r="Q58" s="15" t="n"/>
      <c r="R58" s="37" t="n"/>
      <c r="S58" s="19" t="n"/>
      <c r="T58" s="21">
        <f>IF(OR(A58="",S58="",G58=""),"",S58-G58)</f>
        <v/>
      </c>
      <c r="U58" s="22">
        <f>IF(A58="","",_xlfn.TEXTJOIN(" · ",TRUE,IF(OR(B58="",C58="",E58="",F58="",G58="",I58="",K58="",L58="",M58="",N58=""),"Faltan datos obligatorios",""),IF(AND(N58="Realizado",O58=""),"Falta resultado",""),IF(AND(P58&lt;&gt;"",OR(Q58="",R58="")),"Completar responsable o fecha del pendiente",""),IF(AND(P58&lt;&gt;"",R58&lt;&gt;"",R58&lt;Resumen!$B$4,N58&lt;&gt;"Cancelado"),"Pendiente vencido",""),IF(AND(N58&lt;&gt;"Cancelado",E58&lt;&gt;"",F58&lt;&gt;"",H58&lt;&gt;"",I58&lt;&gt;"",SUMPRODUCT(($E$6:$E$105=E58)*($I$6:$I$105=I58)*($N$6:$N$105&lt;&gt;"Cancelado")*($A$6:$A$105&lt;&gt;A58)*($F$6:$F$105&lt;H58)*($H$6:$H$105&gt;F58))&gt;0),"Solape de espacio","")))</f>
        <v/>
      </c>
    </row>
    <row r="59" ht="34" customHeight="1">
      <c r="A59" s="15" t="n"/>
      <c r="B59" s="15" t="n"/>
      <c r="C59" s="16" t="n"/>
      <c r="D59" s="15" t="n"/>
      <c r="E59" s="37" t="n"/>
      <c r="F59" s="38" t="n"/>
      <c r="G59" s="19" t="n"/>
      <c r="H59" s="39">
        <f>IF(OR(A59="",F59="",G59=""),"",F59+G59/1440)</f>
        <v/>
      </c>
      <c r="I59" s="15" t="n"/>
      <c r="J59" s="15" t="n"/>
      <c r="K59" s="15" t="n"/>
      <c r="L59" s="16" t="n"/>
      <c r="M59" s="16" t="n"/>
      <c r="N59" s="15" t="n"/>
      <c r="O59" s="16" t="n"/>
      <c r="P59" s="16" t="n"/>
      <c r="Q59" s="15" t="n"/>
      <c r="R59" s="37" t="n"/>
      <c r="S59" s="19" t="n"/>
      <c r="T59" s="21">
        <f>IF(OR(A59="",S59="",G59=""),"",S59-G59)</f>
        <v/>
      </c>
      <c r="U59" s="22">
        <f>IF(A59="","",_xlfn.TEXTJOIN(" · ",TRUE,IF(OR(B59="",C59="",E59="",F59="",G59="",I59="",K59="",L59="",M59="",N59=""),"Faltan datos obligatorios",""),IF(AND(N59="Realizado",O59=""),"Falta resultado",""),IF(AND(P59&lt;&gt;"",OR(Q59="",R59="")),"Completar responsable o fecha del pendiente",""),IF(AND(P59&lt;&gt;"",R59&lt;&gt;"",R59&lt;Resumen!$B$4,N59&lt;&gt;"Cancelado"),"Pendiente vencido",""),IF(AND(N59&lt;&gt;"Cancelado",E59&lt;&gt;"",F59&lt;&gt;"",H59&lt;&gt;"",I59&lt;&gt;"",SUMPRODUCT(($E$6:$E$105=E59)*($I$6:$I$105=I59)*($N$6:$N$105&lt;&gt;"Cancelado")*($A$6:$A$105&lt;&gt;A59)*($F$6:$F$105&lt;H59)*($H$6:$H$105&gt;F59))&gt;0),"Solape de espacio","")))</f>
        <v/>
      </c>
    </row>
    <row r="60" ht="34" customHeight="1">
      <c r="A60" s="15" t="n"/>
      <c r="B60" s="15" t="n"/>
      <c r="C60" s="16" t="n"/>
      <c r="D60" s="15" t="n"/>
      <c r="E60" s="37" t="n"/>
      <c r="F60" s="38" t="n"/>
      <c r="G60" s="19" t="n"/>
      <c r="H60" s="39">
        <f>IF(OR(A60="",F60="",G60=""),"",F60+G60/1440)</f>
        <v/>
      </c>
      <c r="I60" s="15" t="n"/>
      <c r="J60" s="15" t="n"/>
      <c r="K60" s="15" t="n"/>
      <c r="L60" s="16" t="n"/>
      <c r="M60" s="16" t="n"/>
      <c r="N60" s="15" t="n"/>
      <c r="O60" s="16" t="n"/>
      <c r="P60" s="16" t="n"/>
      <c r="Q60" s="15" t="n"/>
      <c r="R60" s="37" t="n"/>
      <c r="S60" s="19" t="n"/>
      <c r="T60" s="21">
        <f>IF(OR(A60="",S60="",G60=""),"",S60-G60)</f>
        <v/>
      </c>
      <c r="U60" s="22">
        <f>IF(A60="","",_xlfn.TEXTJOIN(" · ",TRUE,IF(OR(B60="",C60="",E60="",F60="",G60="",I60="",K60="",L60="",M60="",N60=""),"Faltan datos obligatorios",""),IF(AND(N60="Realizado",O60=""),"Falta resultado",""),IF(AND(P60&lt;&gt;"",OR(Q60="",R60="")),"Completar responsable o fecha del pendiente",""),IF(AND(P60&lt;&gt;"",R60&lt;&gt;"",R60&lt;Resumen!$B$4,N60&lt;&gt;"Cancelado"),"Pendiente vencido",""),IF(AND(N60&lt;&gt;"Cancelado",E60&lt;&gt;"",F60&lt;&gt;"",H60&lt;&gt;"",I60&lt;&gt;"",SUMPRODUCT(($E$6:$E$105=E60)*($I$6:$I$105=I60)*($N$6:$N$105&lt;&gt;"Cancelado")*($A$6:$A$105&lt;&gt;A60)*($F$6:$F$105&lt;H60)*($H$6:$H$105&gt;F60))&gt;0),"Solape de espacio","")))</f>
        <v/>
      </c>
    </row>
    <row r="61" ht="34" customHeight="1">
      <c r="A61" s="15" t="n"/>
      <c r="B61" s="15" t="n"/>
      <c r="C61" s="16" t="n"/>
      <c r="D61" s="15" t="n"/>
      <c r="E61" s="37" t="n"/>
      <c r="F61" s="38" t="n"/>
      <c r="G61" s="19" t="n"/>
      <c r="H61" s="39">
        <f>IF(OR(A61="",F61="",G61=""),"",F61+G61/1440)</f>
        <v/>
      </c>
      <c r="I61" s="15" t="n"/>
      <c r="J61" s="15" t="n"/>
      <c r="K61" s="15" t="n"/>
      <c r="L61" s="16" t="n"/>
      <c r="M61" s="16" t="n"/>
      <c r="N61" s="15" t="n"/>
      <c r="O61" s="16" t="n"/>
      <c r="P61" s="16" t="n"/>
      <c r="Q61" s="15" t="n"/>
      <c r="R61" s="37" t="n"/>
      <c r="S61" s="19" t="n"/>
      <c r="T61" s="21">
        <f>IF(OR(A61="",S61="",G61=""),"",S61-G61)</f>
        <v/>
      </c>
      <c r="U61" s="22">
        <f>IF(A61="","",_xlfn.TEXTJOIN(" · ",TRUE,IF(OR(B61="",C61="",E61="",F61="",G61="",I61="",K61="",L61="",M61="",N61=""),"Faltan datos obligatorios",""),IF(AND(N61="Realizado",O61=""),"Falta resultado",""),IF(AND(P61&lt;&gt;"",OR(Q61="",R61="")),"Completar responsable o fecha del pendiente",""),IF(AND(P61&lt;&gt;"",R61&lt;&gt;"",R61&lt;Resumen!$B$4,N61&lt;&gt;"Cancelado"),"Pendiente vencido",""),IF(AND(N61&lt;&gt;"Cancelado",E61&lt;&gt;"",F61&lt;&gt;"",H61&lt;&gt;"",I61&lt;&gt;"",SUMPRODUCT(($E$6:$E$105=E61)*($I$6:$I$105=I61)*($N$6:$N$105&lt;&gt;"Cancelado")*($A$6:$A$105&lt;&gt;A61)*($F$6:$F$105&lt;H61)*($H$6:$H$105&gt;F61))&gt;0),"Solape de espacio","")))</f>
        <v/>
      </c>
    </row>
    <row r="62" ht="34" customHeight="1">
      <c r="A62" s="15" t="n"/>
      <c r="B62" s="15" t="n"/>
      <c r="C62" s="16" t="n"/>
      <c r="D62" s="15" t="n"/>
      <c r="E62" s="37" t="n"/>
      <c r="F62" s="38" t="n"/>
      <c r="G62" s="19" t="n"/>
      <c r="H62" s="39">
        <f>IF(OR(A62="",F62="",G62=""),"",F62+G62/1440)</f>
        <v/>
      </c>
      <c r="I62" s="15" t="n"/>
      <c r="J62" s="15" t="n"/>
      <c r="K62" s="15" t="n"/>
      <c r="L62" s="16" t="n"/>
      <c r="M62" s="16" t="n"/>
      <c r="N62" s="15" t="n"/>
      <c r="O62" s="16" t="n"/>
      <c r="P62" s="16" t="n"/>
      <c r="Q62" s="15" t="n"/>
      <c r="R62" s="37" t="n"/>
      <c r="S62" s="19" t="n"/>
      <c r="T62" s="21">
        <f>IF(OR(A62="",S62="",G62=""),"",S62-G62)</f>
        <v/>
      </c>
      <c r="U62" s="22">
        <f>IF(A62="","",_xlfn.TEXTJOIN(" · ",TRUE,IF(OR(B62="",C62="",E62="",F62="",G62="",I62="",K62="",L62="",M62="",N62=""),"Faltan datos obligatorios",""),IF(AND(N62="Realizado",O62=""),"Falta resultado",""),IF(AND(P62&lt;&gt;"",OR(Q62="",R62="")),"Completar responsable o fecha del pendiente",""),IF(AND(P62&lt;&gt;"",R62&lt;&gt;"",R62&lt;Resumen!$B$4,N62&lt;&gt;"Cancelado"),"Pendiente vencido",""),IF(AND(N62&lt;&gt;"Cancelado",E62&lt;&gt;"",F62&lt;&gt;"",H62&lt;&gt;"",I62&lt;&gt;"",SUMPRODUCT(($E$6:$E$105=E62)*($I$6:$I$105=I62)*($N$6:$N$105&lt;&gt;"Cancelado")*($A$6:$A$105&lt;&gt;A62)*($F$6:$F$105&lt;H62)*($H$6:$H$105&gt;F62))&gt;0),"Solape de espacio","")))</f>
        <v/>
      </c>
    </row>
    <row r="63" ht="34" customHeight="1">
      <c r="A63" s="15" t="n"/>
      <c r="B63" s="15" t="n"/>
      <c r="C63" s="16" t="n"/>
      <c r="D63" s="15" t="n"/>
      <c r="E63" s="37" t="n"/>
      <c r="F63" s="38" t="n"/>
      <c r="G63" s="19" t="n"/>
      <c r="H63" s="39">
        <f>IF(OR(A63="",F63="",G63=""),"",F63+G63/1440)</f>
        <v/>
      </c>
      <c r="I63" s="15" t="n"/>
      <c r="J63" s="15" t="n"/>
      <c r="K63" s="15" t="n"/>
      <c r="L63" s="16" t="n"/>
      <c r="M63" s="16" t="n"/>
      <c r="N63" s="15" t="n"/>
      <c r="O63" s="16" t="n"/>
      <c r="P63" s="16" t="n"/>
      <c r="Q63" s="15" t="n"/>
      <c r="R63" s="37" t="n"/>
      <c r="S63" s="19" t="n"/>
      <c r="T63" s="21">
        <f>IF(OR(A63="",S63="",G63=""),"",S63-G63)</f>
        <v/>
      </c>
      <c r="U63" s="22">
        <f>IF(A63="","",_xlfn.TEXTJOIN(" · ",TRUE,IF(OR(B63="",C63="",E63="",F63="",G63="",I63="",K63="",L63="",M63="",N63=""),"Faltan datos obligatorios",""),IF(AND(N63="Realizado",O63=""),"Falta resultado",""),IF(AND(P63&lt;&gt;"",OR(Q63="",R63="")),"Completar responsable o fecha del pendiente",""),IF(AND(P63&lt;&gt;"",R63&lt;&gt;"",R63&lt;Resumen!$B$4,N63&lt;&gt;"Cancelado"),"Pendiente vencido",""),IF(AND(N63&lt;&gt;"Cancelado",E63&lt;&gt;"",F63&lt;&gt;"",H63&lt;&gt;"",I63&lt;&gt;"",SUMPRODUCT(($E$6:$E$105=E63)*($I$6:$I$105=I63)*($N$6:$N$105&lt;&gt;"Cancelado")*($A$6:$A$105&lt;&gt;A63)*($F$6:$F$105&lt;H63)*($H$6:$H$105&gt;F63))&gt;0),"Solape de espacio","")))</f>
        <v/>
      </c>
    </row>
    <row r="64" ht="34" customHeight="1">
      <c r="A64" s="15" t="n"/>
      <c r="B64" s="15" t="n"/>
      <c r="C64" s="16" t="n"/>
      <c r="D64" s="15" t="n"/>
      <c r="E64" s="37" t="n"/>
      <c r="F64" s="38" t="n"/>
      <c r="G64" s="19" t="n"/>
      <c r="H64" s="39">
        <f>IF(OR(A64="",F64="",G64=""),"",F64+G64/1440)</f>
        <v/>
      </c>
      <c r="I64" s="15" t="n"/>
      <c r="J64" s="15" t="n"/>
      <c r="K64" s="15" t="n"/>
      <c r="L64" s="16" t="n"/>
      <c r="M64" s="16" t="n"/>
      <c r="N64" s="15" t="n"/>
      <c r="O64" s="16" t="n"/>
      <c r="P64" s="16" t="n"/>
      <c r="Q64" s="15" t="n"/>
      <c r="R64" s="37" t="n"/>
      <c r="S64" s="19" t="n"/>
      <c r="T64" s="21">
        <f>IF(OR(A64="",S64="",G64=""),"",S64-G64)</f>
        <v/>
      </c>
      <c r="U64" s="22">
        <f>IF(A64="","",_xlfn.TEXTJOIN(" · ",TRUE,IF(OR(B64="",C64="",E64="",F64="",G64="",I64="",K64="",L64="",M64="",N64=""),"Faltan datos obligatorios",""),IF(AND(N64="Realizado",O64=""),"Falta resultado",""),IF(AND(P64&lt;&gt;"",OR(Q64="",R64="")),"Completar responsable o fecha del pendiente",""),IF(AND(P64&lt;&gt;"",R64&lt;&gt;"",R64&lt;Resumen!$B$4,N64&lt;&gt;"Cancelado"),"Pendiente vencido",""),IF(AND(N64&lt;&gt;"Cancelado",E64&lt;&gt;"",F64&lt;&gt;"",H64&lt;&gt;"",I64&lt;&gt;"",SUMPRODUCT(($E$6:$E$105=E64)*($I$6:$I$105=I64)*($N$6:$N$105&lt;&gt;"Cancelado")*($A$6:$A$105&lt;&gt;A64)*($F$6:$F$105&lt;H64)*($H$6:$H$105&gt;F64))&gt;0),"Solape de espacio","")))</f>
        <v/>
      </c>
    </row>
    <row r="65" ht="34" customHeight="1">
      <c r="A65" s="15" t="n"/>
      <c r="B65" s="15" t="n"/>
      <c r="C65" s="16" t="n"/>
      <c r="D65" s="15" t="n"/>
      <c r="E65" s="37" t="n"/>
      <c r="F65" s="38" t="n"/>
      <c r="G65" s="19" t="n"/>
      <c r="H65" s="39">
        <f>IF(OR(A65="",F65="",G65=""),"",F65+G65/1440)</f>
        <v/>
      </c>
      <c r="I65" s="15" t="n"/>
      <c r="J65" s="15" t="n"/>
      <c r="K65" s="15" t="n"/>
      <c r="L65" s="16" t="n"/>
      <c r="M65" s="16" t="n"/>
      <c r="N65" s="15" t="n"/>
      <c r="O65" s="16" t="n"/>
      <c r="P65" s="16" t="n"/>
      <c r="Q65" s="15" t="n"/>
      <c r="R65" s="37" t="n"/>
      <c r="S65" s="19" t="n"/>
      <c r="T65" s="21">
        <f>IF(OR(A65="",S65="",G65=""),"",S65-G65)</f>
        <v/>
      </c>
      <c r="U65" s="22">
        <f>IF(A65="","",_xlfn.TEXTJOIN(" · ",TRUE,IF(OR(B65="",C65="",E65="",F65="",G65="",I65="",K65="",L65="",M65="",N65=""),"Faltan datos obligatorios",""),IF(AND(N65="Realizado",O65=""),"Falta resultado",""),IF(AND(P65&lt;&gt;"",OR(Q65="",R65="")),"Completar responsable o fecha del pendiente",""),IF(AND(P65&lt;&gt;"",R65&lt;&gt;"",R65&lt;Resumen!$B$4,N65&lt;&gt;"Cancelado"),"Pendiente vencido",""),IF(AND(N65&lt;&gt;"Cancelado",E65&lt;&gt;"",F65&lt;&gt;"",H65&lt;&gt;"",I65&lt;&gt;"",SUMPRODUCT(($E$6:$E$105=E65)*($I$6:$I$105=I65)*($N$6:$N$105&lt;&gt;"Cancelado")*($A$6:$A$105&lt;&gt;A65)*($F$6:$F$105&lt;H65)*($H$6:$H$105&gt;F65))&gt;0),"Solape de espacio","")))</f>
        <v/>
      </c>
    </row>
    <row r="66" ht="34" customHeight="1">
      <c r="A66" s="15" t="n"/>
      <c r="B66" s="15" t="n"/>
      <c r="C66" s="16" t="n"/>
      <c r="D66" s="15" t="n"/>
      <c r="E66" s="37" t="n"/>
      <c r="F66" s="38" t="n"/>
      <c r="G66" s="19" t="n"/>
      <c r="H66" s="39">
        <f>IF(OR(A66="",F66="",G66=""),"",F66+G66/1440)</f>
        <v/>
      </c>
      <c r="I66" s="15" t="n"/>
      <c r="J66" s="15" t="n"/>
      <c r="K66" s="15" t="n"/>
      <c r="L66" s="16" t="n"/>
      <c r="M66" s="16" t="n"/>
      <c r="N66" s="15" t="n"/>
      <c r="O66" s="16" t="n"/>
      <c r="P66" s="16" t="n"/>
      <c r="Q66" s="15" t="n"/>
      <c r="R66" s="37" t="n"/>
      <c r="S66" s="19" t="n"/>
      <c r="T66" s="21">
        <f>IF(OR(A66="",S66="",G66=""),"",S66-G66)</f>
        <v/>
      </c>
      <c r="U66" s="22">
        <f>IF(A66="","",_xlfn.TEXTJOIN(" · ",TRUE,IF(OR(B66="",C66="",E66="",F66="",G66="",I66="",K66="",L66="",M66="",N66=""),"Faltan datos obligatorios",""),IF(AND(N66="Realizado",O66=""),"Falta resultado",""),IF(AND(P66&lt;&gt;"",OR(Q66="",R66="")),"Completar responsable o fecha del pendiente",""),IF(AND(P66&lt;&gt;"",R66&lt;&gt;"",R66&lt;Resumen!$B$4,N66&lt;&gt;"Cancelado"),"Pendiente vencido",""),IF(AND(N66&lt;&gt;"Cancelado",E66&lt;&gt;"",F66&lt;&gt;"",H66&lt;&gt;"",I66&lt;&gt;"",SUMPRODUCT(($E$6:$E$105=E66)*($I$6:$I$105=I66)*($N$6:$N$105&lt;&gt;"Cancelado")*($A$6:$A$105&lt;&gt;A66)*($F$6:$F$105&lt;H66)*($H$6:$H$105&gt;F66))&gt;0),"Solape de espacio","")))</f>
        <v/>
      </c>
    </row>
    <row r="67" ht="34" customHeight="1">
      <c r="A67" s="15" t="n"/>
      <c r="B67" s="15" t="n"/>
      <c r="C67" s="16" t="n"/>
      <c r="D67" s="15" t="n"/>
      <c r="E67" s="37" t="n"/>
      <c r="F67" s="38" t="n"/>
      <c r="G67" s="19" t="n"/>
      <c r="H67" s="39">
        <f>IF(OR(A67="",F67="",G67=""),"",F67+G67/1440)</f>
        <v/>
      </c>
      <c r="I67" s="15" t="n"/>
      <c r="J67" s="15" t="n"/>
      <c r="K67" s="15" t="n"/>
      <c r="L67" s="16" t="n"/>
      <c r="M67" s="16" t="n"/>
      <c r="N67" s="15" t="n"/>
      <c r="O67" s="16" t="n"/>
      <c r="P67" s="16" t="n"/>
      <c r="Q67" s="15" t="n"/>
      <c r="R67" s="37" t="n"/>
      <c r="S67" s="19" t="n"/>
      <c r="T67" s="21">
        <f>IF(OR(A67="",S67="",G67=""),"",S67-G67)</f>
        <v/>
      </c>
      <c r="U67" s="22">
        <f>IF(A67="","",_xlfn.TEXTJOIN(" · ",TRUE,IF(OR(B67="",C67="",E67="",F67="",G67="",I67="",K67="",L67="",M67="",N67=""),"Faltan datos obligatorios",""),IF(AND(N67="Realizado",O67=""),"Falta resultado",""),IF(AND(P67&lt;&gt;"",OR(Q67="",R67="")),"Completar responsable o fecha del pendiente",""),IF(AND(P67&lt;&gt;"",R67&lt;&gt;"",R67&lt;Resumen!$B$4,N67&lt;&gt;"Cancelado"),"Pendiente vencido",""),IF(AND(N67&lt;&gt;"Cancelado",E67&lt;&gt;"",F67&lt;&gt;"",H67&lt;&gt;"",I67&lt;&gt;"",SUMPRODUCT(($E$6:$E$105=E67)*($I$6:$I$105=I67)*($N$6:$N$105&lt;&gt;"Cancelado")*($A$6:$A$105&lt;&gt;A67)*($F$6:$F$105&lt;H67)*($H$6:$H$105&gt;F67))&gt;0),"Solape de espacio","")))</f>
        <v/>
      </c>
    </row>
    <row r="68" ht="34" customHeight="1">
      <c r="A68" s="15" t="n"/>
      <c r="B68" s="15" t="n"/>
      <c r="C68" s="16" t="n"/>
      <c r="D68" s="15" t="n"/>
      <c r="E68" s="37" t="n"/>
      <c r="F68" s="38" t="n"/>
      <c r="G68" s="19" t="n"/>
      <c r="H68" s="39">
        <f>IF(OR(A68="",F68="",G68=""),"",F68+G68/1440)</f>
        <v/>
      </c>
      <c r="I68" s="15" t="n"/>
      <c r="J68" s="15" t="n"/>
      <c r="K68" s="15" t="n"/>
      <c r="L68" s="16" t="n"/>
      <c r="M68" s="16" t="n"/>
      <c r="N68" s="15" t="n"/>
      <c r="O68" s="16" t="n"/>
      <c r="P68" s="16" t="n"/>
      <c r="Q68" s="15" t="n"/>
      <c r="R68" s="37" t="n"/>
      <c r="S68" s="19" t="n"/>
      <c r="T68" s="21">
        <f>IF(OR(A68="",S68="",G68=""),"",S68-G68)</f>
        <v/>
      </c>
      <c r="U68" s="22">
        <f>IF(A68="","",_xlfn.TEXTJOIN(" · ",TRUE,IF(OR(B68="",C68="",E68="",F68="",G68="",I68="",K68="",L68="",M68="",N68=""),"Faltan datos obligatorios",""),IF(AND(N68="Realizado",O68=""),"Falta resultado",""),IF(AND(P68&lt;&gt;"",OR(Q68="",R68="")),"Completar responsable o fecha del pendiente",""),IF(AND(P68&lt;&gt;"",R68&lt;&gt;"",R68&lt;Resumen!$B$4,N68&lt;&gt;"Cancelado"),"Pendiente vencido",""),IF(AND(N68&lt;&gt;"Cancelado",E68&lt;&gt;"",F68&lt;&gt;"",H68&lt;&gt;"",I68&lt;&gt;"",SUMPRODUCT(($E$6:$E$105=E68)*($I$6:$I$105=I68)*($N$6:$N$105&lt;&gt;"Cancelado")*($A$6:$A$105&lt;&gt;A68)*($F$6:$F$105&lt;H68)*($H$6:$H$105&gt;F68))&gt;0),"Solape de espacio","")))</f>
        <v/>
      </c>
    </row>
    <row r="69" ht="34" customHeight="1">
      <c r="A69" s="15" t="n"/>
      <c r="B69" s="15" t="n"/>
      <c r="C69" s="16" t="n"/>
      <c r="D69" s="15" t="n"/>
      <c r="E69" s="37" t="n"/>
      <c r="F69" s="38" t="n"/>
      <c r="G69" s="19" t="n"/>
      <c r="H69" s="39">
        <f>IF(OR(A69="",F69="",G69=""),"",F69+G69/1440)</f>
        <v/>
      </c>
      <c r="I69" s="15" t="n"/>
      <c r="J69" s="15" t="n"/>
      <c r="K69" s="15" t="n"/>
      <c r="L69" s="16" t="n"/>
      <c r="M69" s="16" t="n"/>
      <c r="N69" s="15" t="n"/>
      <c r="O69" s="16" t="n"/>
      <c r="P69" s="16" t="n"/>
      <c r="Q69" s="15" t="n"/>
      <c r="R69" s="37" t="n"/>
      <c r="S69" s="19" t="n"/>
      <c r="T69" s="21">
        <f>IF(OR(A69="",S69="",G69=""),"",S69-G69)</f>
        <v/>
      </c>
      <c r="U69" s="22">
        <f>IF(A69="","",_xlfn.TEXTJOIN(" · ",TRUE,IF(OR(B69="",C69="",E69="",F69="",G69="",I69="",K69="",L69="",M69="",N69=""),"Faltan datos obligatorios",""),IF(AND(N69="Realizado",O69=""),"Falta resultado",""),IF(AND(P69&lt;&gt;"",OR(Q69="",R69="")),"Completar responsable o fecha del pendiente",""),IF(AND(P69&lt;&gt;"",R69&lt;&gt;"",R69&lt;Resumen!$B$4,N69&lt;&gt;"Cancelado"),"Pendiente vencido",""),IF(AND(N69&lt;&gt;"Cancelado",E69&lt;&gt;"",F69&lt;&gt;"",H69&lt;&gt;"",I69&lt;&gt;"",SUMPRODUCT(($E$6:$E$105=E69)*($I$6:$I$105=I69)*($N$6:$N$105&lt;&gt;"Cancelado")*($A$6:$A$105&lt;&gt;A69)*($F$6:$F$105&lt;H69)*($H$6:$H$105&gt;F69))&gt;0),"Solape de espacio","")))</f>
        <v/>
      </c>
    </row>
    <row r="70" ht="34" customHeight="1">
      <c r="A70" s="15" t="n"/>
      <c r="B70" s="15" t="n"/>
      <c r="C70" s="16" t="n"/>
      <c r="D70" s="15" t="n"/>
      <c r="E70" s="37" t="n"/>
      <c r="F70" s="38" t="n"/>
      <c r="G70" s="19" t="n"/>
      <c r="H70" s="39">
        <f>IF(OR(A70="",F70="",G70=""),"",F70+G70/1440)</f>
        <v/>
      </c>
      <c r="I70" s="15" t="n"/>
      <c r="J70" s="15" t="n"/>
      <c r="K70" s="15" t="n"/>
      <c r="L70" s="16" t="n"/>
      <c r="M70" s="16" t="n"/>
      <c r="N70" s="15" t="n"/>
      <c r="O70" s="16" t="n"/>
      <c r="P70" s="16" t="n"/>
      <c r="Q70" s="15" t="n"/>
      <c r="R70" s="37" t="n"/>
      <c r="S70" s="19" t="n"/>
      <c r="T70" s="21">
        <f>IF(OR(A70="",S70="",G70=""),"",S70-G70)</f>
        <v/>
      </c>
      <c r="U70" s="22">
        <f>IF(A70="","",_xlfn.TEXTJOIN(" · ",TRUE,IF(OR(B70="",C70="",E70="",F70="",G70="",I70="",K70="",L70="",M70="",N70=""),"Faltan datos obligatorios",""),IF(AND(N70="Realizado",O70=""),"Falta resultado",""),IF(AND(P70&lt;&gt;"",OR(Q70="",R70="")),"Completar responsable o fecha del pendiente",""),IF(AND(P70&lt;&gt;"",R70&lt;&gt;"",R70&lt;Resumen!$B$4,N70&lt;&gt;"Cancelado"),"Pendiente vencido",""),IF(AND(N70&lt;&gt;"Cancelado",E70&lt;&gt;"",F70&lt;&gt;"",H70&lt;&gt;"",I70&lt;&gt;"",SUMPRODUCT(($E$6:$E$105=E70)*($I$6:$I$105=I70)*($N$6:$N$105&lt;&gt;"Cancelado")*($A$6:$A$105&lt;&gt;A70)*($F$6:$F$105&lt;H70)*($H$6:$H$105&gt;F70))&gt;0),"Solape de espacio","")))</f>
        <v/>
      </c>
    </row>
    <row r="71" ht="34" customHeight="1">
      <c r="A71" s="15" t="n"/>
      <c r="B71" s="15" t="n"/>
      <c r="C71" s="16" t="n"/>
      <c r="D71" s="15" t="n"/>
      <c r="E71" s="37" t="n"/>
      <c r="F71" s="38" t="n"/>
      <c r="G71" s="19" t="n"/>
      <c r="H71" s="39">
        <f>IF(OR(A71="",F71="",G71=""),"",F71+G71/1440)</f>
        <v/>
      </c>
      <c r="I71" s="15" t="n"/>
      <c r="J71" s="15" t="n"/>
      <c r="K71" s="15" t="n"/>
      <c r="L71" s="16" t="n"/>
      <c r="M71" s="16" t="n"/>
      <c r="N71" s="15" t="n"/>
      <c r="O71" s="16" t="n"/>
      <c r="P71" s="16" t="n"/>
      <c r="Q71" s="15" t="n"/>
      <c r="R71" s="37" t="n"/>
      <c r="S71" s="19" t="n"/>
      <c r="T71" s="21">
        <f>IF(OR(A71="",S71="",G71=""),"",S71-G71)</f>
        <v/>
      </c>
      <c r="U71" s="22">
        <f>IF(A71="","",_xlfn.TEXTJOIN(" · ",TRUE,IF(OR(B71="",C71="",E71="",F71="",G71="",I71="",K71="",L71="",M71="",N71=""),"Faltan datos obligatorios",""),IF(AND(N71="Realizado",O71=""),"Falta resultado",""),IF(AND(P71&lt;&gt;"",OR(Q71="",R71="")),"Completar responsable o fecha del pendiente",""),IF(AND(P71&lt;&gt;"",R71&lt;&gt;"",R71&lt;Resumen!$B$4,N71&lt;&gt;"Cancelado"),"Pendiente vencido",""),IF(AND(N71&lt;&gt;"Cancelado",E71&lt;&gt;"",F71&lt;&gt;"",H71&lt;&gt;"",I71&lt;&gt;"",SUMPRODUCT(($E$6:$E$105=E71)*($I$6:$I$105=I71)*($N$6:$N$105&lt;&gt;"Cancelado")*($A$6:$A$105&lt;&gt;A71)*($F$6:$F$105&lt;H71)*($H$6:$H$105&gt;F71))&gt;0),"Solape de espacio","")))</f>
        <v/>
      </c>
    </row>
    <row r="72" ht="34" customHeight="1">
      <c r="A72" s="15" t="n"/>
      <c r="B72" s="15" t="n"/>
      <c r="C72" s="16" t="n"/>
      <c r="D72" s="15" t="n"/>
      <c r="E72" s="37" t="n"/>
      <c r="F72" s="38" t="n"/>
      <c r="G72" s="19" t="n"/>
      <c r="H72" s="39">
        <f>IF(OR(A72="",F72="",G72=""),"",F72+G72/1440)</f>
        <v/>
      </c>
      <c r="I72" s="15" t="n"/>
      <c r="J72" s="15" t="n"/>
      <c r="K72" s="15" t="n"/>
      <c r="L72" s="16" t="n"/>
      <c r="M72" s="16" t="n"/>
      <c r="N72" s="15" t="n"/>
      <c r="O72" s="16" t="n"/>
      <c r="P72" s="16" t="n"/>
      <c r="Q72" s="15" t="n"/>
      <c r="R72" s="37" t="n"/>
      <c r="S72" s="19" t="n"/>
      <c r="T72" s="21">
        <f>IF(OR(A72="",S72="",G72=""),"",S72-G72)</f>
        <v/>
      </c>
      <c r="U72" s="22">
        <f>IF(A72="","",_xlfn.TEXTJOIN(" · ",TRUE,IF(OR(B72="",C72="",E72="",F72="",G72="",I72="",K72="",L72="",M72="",N72=""),"Faltan datos obligatorios",""),IF(AND(N72="Realizado",O72=""),"Falta resultado",""),IF(AND(P72&lt;&gt;"",OR(Q72="",R72="")),"Completar responsable o fecha del pendiente",""),IF(AND(P72&lt;&gt;"",R72&lt;&gt;"",R72&lt;Resumen!$B$4,N72&lt;&gt;"Cancelado"),"Pendiente vencido",""),IF(AND(N72&lt;&gt;"Cancelado",E72&lt;&gt;"",F72&lt;&gt;"",H72&lt;&gt;"",I72&lt;&gt;"",SUMPRODUCT(($E$6:$E$105=E72)*($I$6:$I$105=I72)*($N$6:$N$105&lt;&gt;"Cancelado")*($A$6:$A$105&lt;&gt;A72)*($F$6:$F$105&lt;H72)*($H$6:$H$105&gt;F72))&gt;0),"Solape de espacio","")))</f>
        <v/>
      </c>
    </row>
    <row r="73" ht="34" customHeight="1">
      <c r="A73" s="15" t="n"/>
      <c r="B73" s="15" t="n"/>
      <c r="C73" s="16" t="n"/>
      <c r="D73" s="15" t="n"/>
      <c r="E73" s="37" t="n"/>
      <c r="F73" s="38" t="n"/>
      <c r="G73" s="19" t="n"/>
      <c r="H73" s="39">
        <f>IF(OR(A73="",F73="",G73=""),"",F73+G73/1440)</f>
        <v/>
      </c>
      <c r="I73" s="15" t="n"/>
      <c r="J73" s="15" t="n"/>
      <c r="K73" s="15" t="n"/>
      <c r="L73" s="16" t="n"/>
      <c r="M73" s="16" t="n"/>
      <c r="N73" s="15" t="n"/>
      <c r="O73" s="16" t="n"/>
      <c r="P73" s="16" t="n"/>
      <c r="Q73" s="15" t="n"/>
      <c r="R73" s="37" t="n"/>
      <c r="S73" s="19" t="n"/>
      <c r="T73" s="21">
        <f>IF(OR(A73="",S73="",G73=""),"",S73-G73)</f>
        <v/>
      </c>
      <c r="U73" s="22">
        <f>IF(A73="","",_xlfn.TEXTJOIN(" · ",TRUE,IF(OR(B73="",C73="",E73="",F73="",G73="",I73="",K73="",L73="",M73="",N73=""),"Faltan datos obligatorios",""),IF(AND(N73="Realizado",O73=""),"Falta resultado",""),IF(AND(P73&lt;&gt;"",OR(Q73="",R73="")),"Completar responsable o fecha del pendiente",""),IF(AND(P73&lt;&gt;"",R73&lt;&gt;"",R73&lt;Resumen!$B$4,N73&lt;&gt;"Cancelado"),"Pendiente vencido",""),IF(AND(N73&lt;&gt;"Cancelado",E73&lt;&gt;"",F73&lt;&gt;"",H73&lt;&gt;"",I73&lt;&gt;"",SUMPRODUCT(($E$6:$E$105=E73)*($I$6:$I$105=I73)*($N$6:$N$105&lt;&gt;"Cancelado")*($A$6:$A$105&lt;&gt;A73)*($F$6:$F$105&lt;H73)*($H$6:$H$105&gt;F73))&gt;0),"Solape de espacio","")))</f>
        <v/>
      </c>
    </row>
    <row r="74" ht="34" customHeight="1">
      <c r="A74" s="15" t="n"/>
      <c r="B74" s="15" t="n"/>
      <c r="C74" s="16" t="n"/>
      <c r="D74" s="15" t="n"/>
      <c r="E74" s="37" t="n"/>
      <c r="F74" s="38" t="n"/>
      <c r="G74" s="19" t="n"/>
      <c r="H74" s="39">
        <f>IF(OR(A74="",F74="",G74=""),"",F74+G74/1440)</f>
        <v/>
      </c>
      <c r="I74" s="15" t="n"/>
      <c r="J74" s="15" t="n"/>
      <c r="K74" s="15" t="n"/>
      <c r="L74" s="16" t="n"/>
      <c r="M74" s="16" t="n"/>
      <c r="N74" s="15" t="n"/>
      <c r="O74" s="16" t="n"/>
      <c r="P74" s="16" t="n"/>
      <c r="Q74" s="15" t="n"/>
      <c r="R74" s="37" t="n"/>
      <c r="S74" s="19" t="n"/>
      <c r="T74" s="21">
        <f>IF(OR(A74="",S74="",G74=""),"",S74-G74)</f>
        <v/>
      </c>
      <c r="U74" s="22">
        <f>IF(A74="","",_xlfn.TEXTJOIN(" · ",TRUE,IF(OR(B74="",C74="",E74="",F74="",G74="",I74="",K74="",L74="",M74="",N74=""),"Faltan datos obligatorios",""),IF(AND(N74="Realizado",O74=""),"Falta resultado",""),IF(AND(P74&lt;&gt;"",OR(Q74="",R74="")),"Completar responsable o fecha del pendiente",""),IF(AND(P74&lt;&gt;"",R74&lt;&gt;"",R74&lt;Resumen!$B$4,N74&lt;&gt;"Cancelado"),"Pendiente vencido",""),IF(AND(N74&lt;&gt;"Cancelado",E74&lt;&gt;"",F74&lt;&gt;"",H74&lt;&gt;"",I74&lt;&gt;"",SUMPRODUCT(($E$6:$E$105=E74)*($I$6:$I$105=I74)*($N$6:$N$105&lt;&gt;"Cancelado")*($A$6:$A$105&lt;&gt;A74)*($F$6:$F$105&lt;H74)*($H$6:$H$105&gt;F74))&gt;0),"Solape de espacio","")))</f>
        <v/>
      </c>
    </row>
    <row r="75" ht="34" customHeight="1">
      <c r="A75" s="15" t="n"/>
      <c r="B75" s="15" t="n"/>
      <c r="C75" s="16" t="n"/>
      <c r="D75" s="15" t="n"/>
      <c r="E75" s="37" t="n"/>
      <c r="F75" s="38" t="n"/>
      <c r="G75" s="19" t="n"/>
      <c r="H75" s="39">
        <f>IF(OR(A75="",F75="",G75=""),"",F75+G75/1440)</f>
        <v/>
      </c>
      <c r="I75" s="15" t="n"/>
      <c r="J75" s="15" t="n"/>
      <c r="K75" s="15" t="n"/>
      <c r="L75" s="16" t="n"/>
      <c r="M75" s="16" t="n"/>
      <c r="N75" s="15" t="n"/>
      <c r="O75" s="16" t="n"/>
      <c r="P75" s="16" t="n"/>
      <c r="Q75" s="15" t="n"/>
      <c r="R75" s="37" t="n"/>
      <c r="S75" s="19" t="n"/>
      <c r="T75" s="21">
        <f>IF(OR(A75="",S75="",G75=""),"",S75-G75)</f>
        <v/>
      </c>
      <c r="U75" s="22">
        <f>IF(A75="","",_xlfn.TEXTJOIN(" · ",TRUE,IF(OR(B75="",C75="",E75="",F75="",G75="",I75="",K75="",L75="",M75="",N75=""),"Faltan datos obligatorios",""),IF(AND(N75="Realizado",O75=""),"Falta resultado",""),IF(AND(P75&lt;&gt;"",OR(Q75="",R75="")),"Completar responsable o fecha del pendiente",""),IF(AND(P75&lt;&gt;"",R75&lt;&gt;"",R75&lt;Resumen!$B$4,N75&lt;&gt;"Cancelado"),"Pendiente vencido",""),IF(AND(N75&lt;&gt;"Cancelado",E75&lt;&gt;"",F75&lt;&gt;"",H75&lt;&gt;"",I75&lt;&gt;"",SUMPRODUCT(($E$6:$E$105=E75)*($I$6:$I$105=I75)*($N$6:$N$105&lt;&gt;"Cancelado")*($A$6:$A$105&lt;&gt;A75)*($F$6:$F$105&lt;H75)*($H$6:$H$105&gt;F75))&gt;0),"Solape de espacio","")))</f>
        <v/>
      </c>
    </row>
    <row r="76" ht="34" customHeight="1">
      <c r="A76" s="15" t="n"/>
      <c r="B76" s="15" t="n"/>
      <c r="C76" s="16" t="n"/>
      <c r="D76" s="15" t="n"/>
      <c r="E76" s="37" t="n"/>
      <c r="F76" s="38" t="n"/>
      <c r="G76" s="19" t="n"/>
      <c r="H76" s="39">
        <f>IF(OR(A76="",F76="",G76=""),"",F76+G76/1440)</f>
        <v/>
      </c>
      <c r="I76" s="15" t="n"/>
      <c r="J76" s="15" t="n"/>
      <c r="K76" s="15" t="n"/>
      <c r="L76" s="16" t="n"/>
      <c r="M76" s="16" t="n"/>
      <c r="N76" s="15" t="n"/>
      <c r="O76" s="16" t="n"/>
      <c r="P76" s="16" t="n"/>
      <c r="Q76" s="15" t="n"/>
      <c r="R76" s="37" t="n"/>
      <c r="S76" s="19" t="n"/>
      <c r="T76" s="21">
        <f>IF(OR(A76="",S76="",G76=""),"",S76-G76)</f>
        <v/>
      </c>
      <c r="U76" s="22">
        <f>IF(A76="","",_xlfn.TEXTJOIN(" · ",TRUE,IF(OR(B76="",C76="",E76="",F76="",G76="",I76="",K76="",L76="",M76="",N76=""),"Faltan datos obligatorios",""),IF(AND(N76="Realizado",O76=""),"Falta resultado",""),IF(AND(P76&lt;&gt;"",OR(Q76="",R76="")),"Completar responsable o fecha del pendiente",""),IF(AND(P76&lt;&gt;"",R76&lt;&gt;"",R76&lt;Resumen!$B$4,N76&lt;&gt;"Cancelado"),"Pendiente vencido",""),IF(AND(N76&lt;&gt;"Cancelado",E76&lt;&gt;"",F76&lt;&gt;"",H76&lt;&gt;"",I76&lt;&gt;"",SUMPRODUCT(($E$6:$E$105=E76)*($I$6:$I$105=I76)*($N$6:$N$105&lt;&gt;"Cancelado")*($A$6:$A$105&lt;&gt;A76)*($F$6:$F$105&lt;H76)*($H$6:$H$105&gt;F76))&gt;0),"Solape de espacio","")))</f>
        <v/>
      </c>
    </row>
    <row r="77" ht="34" customHeight="1">
      <c r="A77" s="15" t="n"/>
      <c r="B77" s="15" t="n"/>
      <c r="C77" s="16" t="n"/>
      <c r="D77" s="15" t="n"/>
      <c r="E77" s="37" t="n"/>
      <c r="F77" s="38" t="n"/>
      <c r="G77" s="19" t="n"/>
      <c r="H77" s="39">
        <f>IF(OR(A77="",F77="",G77=""),"",F77+G77/1440)</f>
        <v/>
      </c>
      <c r="I77" s="15" t="n"/>
      <c r="J77" s="15" t="n"/>
      <c r="K77" s="15" t="n"/>
      <c r="L77" s="16" t="n"/>
      <c r="M77" s="16" t="n"/>
      <c r="N77" s="15" t="n"/>
      <c r="O77" s="16" t="n"/>
      <c r="P77" s="16" t="n"/>
      <c r="Q77" s="15" t="n"/>
      <c r="R77" s="37" t="n"/>
      <c r="S77" s="19" t="n"/>
      <c r="T77" s="21">
        <f>IF(OR(A77="",S77="",G77=""),"",S77-G77)</f>
        <v/>
      </c>
      <c r="U77" s="22">
        <f>IF(A77="","",_xlfn.TEXTJOIN(" · ",TRUE,IF(OR(B77="",C77="",E77="",F77="",G77="",I77="",K77="",L77="",M77="",N77=""),"Faltan datos obligatorios",""),IF(AND(N77="Realizado",O77=""),"Falta resultado",""),IF(AND(P77&lt;&gt;"",OR(Q77="",R77="")),"Completar responsable o fecha del pendiente",""),IF(AND(P77&lt;&gt;"",R77&lt;&gt;"",R77&lt;Resumen!$B$4,N77&lt;&gt;"Cancelado"),"Pendiente vencido",""),IF(AND(N77&lt;&gt;"Cancelado",E77&lt;&gt;"",F77&lt;&gt;"",H77&lt;&gt;"",I77&lt;&gt;"",SUMPRODUCT(($E$6:$E$105=E77)*($I$6:$I$105=I77)*($N$6:$N$105&lt;&gt;"Cancelado")*($A$6:$A$105&lt;&gt;A77)*($F$6:$F$105&lt;H77)*($H$6:$H$105&gt;F77))&gt;0),"Solape de espacio","")))</f>
        <v/>
      </c>
    </row>
    <row r="78" ht="34" customHeight="1">
      <c r="A78" s="15" t="n"/>
      <c r="B78" s="15" t="n"/>
      <c r="C78" s="16" t="n"/>
      <c r="D78" s="15" t="n"/>
      <c r="E78" s="37" t="n"/>
      <c r="F78" s="38" t="n"/>
      <c r="G78" s="19" t="n"/>
      <c r="H78" s="39">
        <f>IF(OR(A78="",F78="",G78=""),"",F78+G78/1440)</f>
        <v/>
      </c>
      <c r="I78" s="15" t="n"/>
      <c r="J78" s="15" t="n"/>
      <c r="K78" s="15" t="n"/>
      <c r="L78" s="16" t="n"/>
      <c r="M78" s="16" t="n"/>
      <c r="N78" s="15" t="n"/>
      <c r="O78" s="16" t="n"/>
      <c r="P78" s="16" t="n"/>
      <c r="Q78" s="15" t="n"/>
      <c r="R78" s="37" t="n"/>
      <c r="S78" s="19" t="n"/>
      <c r="T78" s="21">
        <f>IF(OR(A78="",S78="",G78=""),"",S78-G78)</f>
        <v/>
      </c>
      <c r="U78" s="22">
        <f>IF(A78="","",_xlfn.TEXTJOIN(" · ",TRUE,IF(OR(B78="",C78="",E78="",F78="",G78="",I78="",K78="",L78="",M78="",N78=""),"Faltan datos obligatorios",""),IF(AND(N78="Realizado",O78=""),"Falta resultado",""),IF(AND(P78&lt;&gt;"",OR(Q78="",R78="")),"Completar responsable o fecha del pendiente",""),IF(AND(P78&lt;&gt;"",R78&lt;&gt;"",R78&lt;Resumen!$B$4,N78&lt;&gt;"Cancelado"),"Pendiente vencido",""),IF(AND(N78&lt;&gt;"Cancelado",E78&lt;&gt;"",F78&lt;&gt;"",H78&lt;&gt;"",I78&lt;&gt;"",SUMPRODUCT(($E$6:$E$105=E78)*($I$6:$I$105=I78)*($N$6:$N$105&lt;&gt;"Cancelado")*($A$6:$A$105&lt;&gt;A78)*($F$6:$F$105&lt;H78)*($H$6:$H$105&gt;F78))&gt;0),"Solape de espacio","")))</f>
        <v/>
      </c>
    </row>
    <row r="79" ht="34" customHeight="1">
      <c r="A79" s="15" t="n"/>
      <c r="B79" s="15" t="n"/>
      <c r="C79" s="16" t="n"/>
      <c r="D79" s="15" t="n"/>
      <c r="E79" s="37" t="n"/>
      <c r="F79" s="38" t="n"/>
      <c r="G79" s="19" t="n"/>
      <c r="H79" s="39">
        <f>IF(OR(A79="",F79="",G79=""),"",F79+G79/1440)</f>
        <v/>
      </c>
      <c r="I79" s="15" t="n"/>
      <c r="J79" s="15" t="n"/>
      <c r="K79" s="15" t="n"/>
      <c r="L79" s="16" t="n"/>
      <c r="M79" s="16" t="n"/>
      <c r="N79" s="15" t="n"/>
      <c r="O79" s="16" t="n"/>
      <c r="P79" s="16" t="n"/>
      <c r="Q79" s="15" t="n"/>
      <c r="R79" s="37" t="n"/>
      <c r="S79" s="19" t="n"/>
      <c r="T79" s="21">
        <f>IF(OR(A79="",S79="",G79=""),"",S79-G79)</f>
        <v/>
      </c>
      <c r="U79" s="22">
        <f>IF(A79="","",_xlfn.TEXTJOIN(" · ",TRUE,IF(OR(B79="",C79="",E79="",F79="",G79="",I79="",K79="",L79="",M79="",N79=""),"Faltan datos obligatorios",""),IF(AND(N79="Realizado",O79=""),"Falta resultado",""),IF(AND(P79&lt;&gt;"",OR(Q79="",R79="")),"Completar responsable o fecha del pendiente",""),IF(AND(P79&lt;&gt;"",R79&lt;&gt;"",R79&lt;Resumen!$B$4,N79&lt;&gt;"Cancelado"),"Pendiente vencido",""),IF(AND(N79&lt;&gt;"Cancelado",E79&lt;&gt;"",F79&lt;&gt;"",H79&lt;&gt;"",I79&lt;&gt;"",SUMPRODUCT(($E$6:$E$105=E79)*($I$6:$I$105=I79)*($N$6:$N$105&lt;&gt;"Cancelado")*($A$6:$A$105&lt;&gt;A79)*($F$6:$F$105&lt;H79)*($H$6:$H$105&gt;F79))&gt;0),"Solape de espacio","")))</f>
        <v/>
      </c>
    </row>
    <row r="80" ht="34" customHeight="1">
      <c r="A80" s="15" t="n"/>
      <c r="B80" s="15" t="n"/>
      <c r="C80" s="16" t="n"/>
      <c r="D80" s="15" t="n"/>
      <c r="E80" s="37" t="n"/>
      <c r="F80" s="38" t="n"/>
      <c r="G80" s="19" t="n"/>
      <c r="H80" s="39">
        <f>IF(OR(A80="",F80="",G80=""),"",F80+G80/1440)</f>
        <v/>
      </c>
      <c r="I80" s="15" t="n"/>
      <c r="J80" s="15" t="n"/>
      <c r="K80" s="15" t="n"/>
      <c r="L80" s="16" t="n"/>
      <c r="M80" s="16" t="n"/>
      <c r="N80" s="15" t="n"/>
      <c r="O80" s="16" t="n"/>
      <c r="P80" s="16" t="n"/>
      <c r="Q80" s="15" t="n"/>
      <c r="R80" s="37" t="n"/>
      <c r="S80" s="19" t="n"/>
      <c r="T80" s="21">
        <f>IF(OR(A80="",S80="",G80=""),"",S80-G80)</f>
        <v/>
      </c>
      <c r="U80" s="22">
        <f>IF(A80="","",_xlfn.TEXTJOIN(" · ",TRUE,IF(OR(B80="",C80="",E80="",F80="",G80="",I80="",K80="",L80="",M80="",N80=""),"Faltan datos obligatorios",""),IF(AND(N80="Realizado",O80=""),"Falta resultado",""),IF(AND(P80&lt;&gt;"",OR(Q80="",R80="")),"Completar responsable o fecha del pendiente",""),IF(AND(P80&lt;&gt;"",R80&lt;&gt;"",R80&lt;Resumen!$B$4,N80&lt;&gt;"Cancelado"),"Pendiente vencido",""),IF(AND(N80&lt;&gt;"Cancelado",E80&lt;&gt;"",F80&lt;&gt;"",H80&lt;&gt;"",I80&lt;&gt;"",SUMPRODUCT(($E$6:$E$105=E80)*($I$6:$I$105=I80)*($N$6:$N$105&lt;&gt;"Cancelado")*($A$6:$A$105&lt;&gt;A80)*($F$6:$F$105&lt;H80)*($H$6:$H$105&gt;F80))&gt;0),"Solape de espacio","")))</f>
        <v/>
      </c>
    </row>
    <row r="81" ht="34" customHeight="1">
      <c r="A81" s="15" t="n"/>
      <c r="B81" s="15" t="n"/>
      <c r="C81" s="16" t="n"/>
      <c r="D81" s="15" t="n"/>
      <c r="E81" s="37" t="n"/>
      <c r="F81" s="38" t="n"/>
      <c r="G81" s="19" t="n"/>
      <c r="H81" s="39">
        <f>IF(OR(A81="",F81="",G81=""),"",F81+G81/1440)</f>
        <v/>
      </c>
      <c r="I81" s="15" t="n"/>
      <c r="J81" s="15" t="n"/>
      <c r="K81" s="15" t="n"/>
      <c r="L81" s="16" t="n"/>
      <c r="M81" s="16" t="n"/>
      <c r="N81" s="15" t="n"/>
      <c r="O81" s="16" t="n"/>
      <c r="P81" s="16" t="n"/>
      <c r="Q81" s="15" t="n"/>
      <c r="R81" s="37" t="n"/>
      <c r="S81" s="19" t="n"/>
      <c r="T81" s="21">
        <f>IF(OR(A81="",S81="",G81=""),"",S81-G81)</f>
        <v/>
      </c>
      <c r="U81" s="22">
        <f>IF(A81="","",_xlfn.TEXTJOIN(" · ",TRUE,IF(OR(B81="",C81="",E81="",F81="",G81="",I81="",K81="",L81="",M81="",N81=""),"Faltan datos obligatorios",""),IF(AND(N81="Realizado",O81=""),"Falta resultado",""),IF(AND(P81&lt;&gt;"",OR(Q81="",R81="")),"Completar responsable o fecha del pendiente",""),IF(AND(P81&lt;&gt;"",R81&lt;&gt;"",R81&lt;Resumen!$B$4,N81&lt;&gt;"Cancelado"),"Pendiente vencido",""),IF(AND(N81&lt;&gt;"Cancelado",E81&lt;&gt;"",F81&lt;&gt;"",H81&lt;&gt;"",I81&lt;&gt;"",SUMPRODUCT(($E$6:$E$105=E81)*($I$6:$I$105=I81)*($N$6:$N$105&lt;&gt;"Cancelado")*($A$6:$A$105&lt;&gt;A81)*($F$6:$F$105&lt;H81)*($H$6:$H$105&gt;F81))&gt;0),"Solape de espacio","")))</f>
        <v/>
      </c>
    </row>
    <row r="82" ht="34" customHeight="1">
      <c r="A82" s="15" t="n"/>
      <c r="B82" s="15" t="n"/>
      <c r="C82" s="16" t="n"/>
      <c r="D82" s="15" t="n"/>
      <c r="E82" s="37" t="n"/>
      <c r="F82" s="38" t="n"/>
      <c r="G82" s="19" t="n"/>
      <c r="H82" s="39">
        <f>IF(OR(A82="",F82="",G82=""),"",F82+G82/1440)</f>
        <v/>
      </c>
      <c r="I82" s="15" t="n"/>
      <c r="J82" s="15" t="n"/>
      <c r="K82" s="15" t="n"/>
      <c r="L82" s="16" t="n"/>
      <c r="M82" s="16" t="n"/>
      <c r="N82" s="15" t="n"/>
      <c r="O82" s="16" t="n"/>
      <c r="P82" s="16" t="n"/>
      <c r="Q82" s="15" t="n"/>
      <c r="R82" s="37" t="n"/>
      <c r="S82" s="19" t="n"/>
      <c r="T82" s="21">
        <f>IF(OR(A82="",S82="",G82=""),"",S82-G82)</f>
        <v/>
      </c>
      <c r="U82" s="22">
        <f>IF(A82="","",_xlfn.TEXTJOIN(" · ",TRUE,IF(OR(B82="",C82="",E82="",F82="",G82="",I82="",K82="",L82="",M82="",N82=""),"Faltan datos obligatorios",""),IF(AND(N82="Realizado",O82=""),"Falta resultado",""),IF(AND(P82&lt;&gt;"",OR(Q82="",R82="")),"Completar responsable o fecha del pendiente",""),IF(AND(P82&lt;&gt;"",R82&lt;&gt;"",R82&lt;Resumen!$B$4,N82&lt;&gt;"Cancelado"),"Pendiente vencido",""),IF(AND(N82&lt;&gt;"Cancelado",E82&lt;&gt;"",F82&lt;&gt;"",H82&lt;&gt;"",I82&lt;&gt;"",SUMPRODUCT(($E$6:$E$105=E82)*($I$6:$I$105=I82)*($N$6:$N$105&lt;&gt;"Cancelado")*($A$6:$A$105&lt;&gt;A82)*($F$6:$F$105&lt;H82)*($H$6:$H$105&gt;F82))&gt;0),"Solape de espacio","")))</f>
        <v/>
      </c>
    </row>
    <row r="83" ht="34" customHeight="1">
      <c r="A83" s="15" t="n"/>
      <c r="B83" s="15" t="n"/>
      <c r="C83" s="16" t="n"/>
      <c r="D83" s="15" t="n"/>
      <c r="E83" s="37" t="n"/>
      <c r="F83" s="38" t="n"/>
      <c r="G83" s="19" t="n"/>
      <c r="H83" s="39">
        <f>IF(OR(A83="",F83="",G83=""),"",F83+G83/1440)</f>
        <v/>
      </c>
      <c r="I83" s="15" t="n"/>
      <c r="J83" s="15" t="n"/>
      <c r="K83" s="15" t="n"/>
      <c r="L83" s="16" t="n"/>
      <c r="M83" s="16" t="n"/>
      <c r="N83" s="15" t="n"/>
      <c r="O83" s="16" t="n"/>
      <c r="P83" s="16" t="n"/>
      <c r="Q83" s="15" t="n"/>
      <c r="R83" s="37" t="n"/>
      <c r="S83" s="19" t="n"/>
      <c r="T83" s="21">
        <f>IF(OR(A83="",S83="",G83=""),"",S83-G83)</f>
        <v/>
      </c>
      <c r="U83" s="22">
        <f>IF(A83="","",_xlfn.TEXTJOIN(" · ",TRUE,IF(OR(B83="",C83="",E83="",F83="",G83="",I83="",K83="",L83="",M83="",N83=""),"Faltan datos obligatorios",""),IF(AND(N83="Realizado",O83=""),"Falta resultado",""),IF(AND(P83&lt;&gt;"",OR(Q83="",R83="")),"Completar responsable o fecha del pendiente",""),IF(AND(P83&lt;&gt;"",R83&lt;&gt;"",R83&lt;Resumen!$B$4,N83&lt;&gt;"Cancelado"),"Pendiente vencido",""),IF(AND(N83&lt;&gt;"Cancelado",E83&lt;&gt;"",F83&lt;&gt;"",H83&lt;&gt;"",I83&lt;&gt;"",SUMPRODUCT(($E$6:$E$105=E83)*($I$6:$I$105=I83)*($N$6:$N$105&lt;&gt;"Cancelado")*($A$6:$A$105&lt;&gt;A83)*($F$6:$F$105&lt;H83)*($H$6:$H$105&gt;F83))&gt;0),"Solape de espacio","")))</f>
        <v/>
      </c>
    </row>
    <row r="84" ht="34" customHeight="1">
      <c r="A84" s="15" t="n"/>
      <c r="B84" s="15" t="n"/>
      <c r="C84" s="16" t="n"/>
      <c r="D84" s="15" t="n"/>
      <c r="E84" s="37" t="n"/>
      <c r="F84" s="38" t="n"/>
      <c r="G84" s="19" t="n"/>
      <c r="H84" s="39">
        <f>IF(OR(A84="",F84="",G84=""),"",F84+G84/1440)</f>
        <v/>
      </c>
      <c r="I84" s="15" t="n"/>
      <c r="J84" s="15" t="n"/>
      <c r="K84" s="15" t="n"/>
      <c r="L84" s="16" t="n"/>
      <c r="M84" s="16" t="n"/>
      <c r="N84" s="15" t="n"/>
      <c r="O84" s="16" t="n"/>
      <c r="P84" s="16" t="n"/>
      <c r="Q84" s="15" t="n"/>
      <c r="R84" s="37" t="n"/>
      <c r="S84" s="19" t="n"/>
      <c r="T84" s="21">
        <f>IF(OR(A84="",S84="",G84=""),"",S84-G84)</f>
        <v/>
      </c>
      <c r="U84" s="22">
        <f>IF(A84="","",_xlfn.TEXTJOIN(" · ",TRUE,IF(OR(B84="",C84="",E84="",F84="",G84="",I84="",K84="",L84="",M84="",N84=""),"Faltan datos obligatorios",""),IF(AND(N84="Realizado",O84=""),"Falta resultado",""),IF(AND(P84&lt;&gt;"",OR(Q84="",R84="")),"Completar responsable o fecha del pendiente",""),IF(AND(P84&lt;&gt;"",R84&lt;&gt;"",R84&lt;Resumen!$B$4,N84&lt;&gt;"Cancelado"),"Pendiente vencido",""),IF(AND(N84&lt;&gt;"Cancelado",E84&lt;&gt;"",F84&lt;&gt;"",H84&lt;&gt;"",I84&lt;&gt;"",SUMPRODUCT(($E$6:$E$105=E84)*($I$6:$I$105=I84)*($N$6:$N$105&lt;&gt;"Cancelado")*($A$6:$A$105&lt;&gt;A84)*($F$6:$F$105&lt;H84)*($H$6:$H$105&gt;F84))&gt;0),"Solape de espacio","")))</f>
        <v/>
      </c>
    </row>
    <row r="85" ht="34" customHeight="1">
      <c r="A85" s="15" t="n"/>
      <c r="B85" s="15" t="n"/>
      <c r="C85" s="16" t="n"/>
      <c r="D85" s="15" t="n"/>
      <c r="E85" s="37" t="n"/>
      <c r="F85" s="38" t="n"/>
      <c r="G85" s="19" t="n"/>
      <c r="H85" s="39">
        <f>IF(OR(A85="",F85="",G85=""),"",F85+G85/1440)</f>
        <v/>
      </c>
      <c r="I85" s="15" t="n"/>
      <c r="J85" s="15" t="n"/>
      <c r="K85" s="15" t="n"/>
      <c r="L85" s="16" t="n"/>
      <c r="M85" s="16" t="n"/>
      <c r="N85" s="15" t="n"/>
      <c r="O85" s="16" t="n"/>
      <c r="P85" s="16" t="n"/>
      <c r="Q85" s="15" t="n"/>
      <c r="R85" s="37" t="n"/>
      <c r="S85" s="19" t="n"/>
      <c r="T85" s="21">
        <f>IF(OR(A85="",S85="",G85=""),"",S85-G85)</f>
        <v/>
      </c>
      <c r="U85" s="22">
        <f>IF(A85="","",_xlfn.TEXTJOIN(" · ",TRUE,IF(OR(B85="",C85="",E85="",F85="",G85="",I85="",K85="",L85="",M85="",N85=""),"Faltan datos obligatorios",""),IF(AND(N85="Realizado",O85=""),"Falta resultado",""),IF(AND(P85&lt;&gt;"",OR(Q85="",R85="")),"Completar responsable o fecha del pendiente",""),IF(AND(P85&lt;&gt;"",R85&lt;&gt;"",R85&lt;Resumen!$B$4,N85&lt;&gt;"Cancelado"),"Pendiente vencido",""),IF(AND(N85&lt;&gt;"Cancelado",E85&lt;&gt;"",F85&lt;&gt;"",H85&lt;&gt;"",I85&lt;&gt;"",SUMPRODUCT(($E$6:$E$105=E85)*($I$6:$I$105=I85)*($N$6:$N$105&lt;&gt;"Cancelado")*($A$6:$A$105&lt;&gt;A85)*($F$6:$F$105&lt;H85)*($H$6:$H$105&gt;F85))&gt;0),"Solape de espacio","")))</f>
        <v/>
      </c>
    </row>
    <row r="86" ht="34" customHeight="1">
      <c r="A86" s="15" t="n"/>
      <c r="B86" s="15" t="n"/>
      <c r="C86" s="16" t="n"/>
      <c r="D86" s="15" t="n"/>
      <c r="E86" s="37" t="n"/>
      <c r="F86" s="38" t="n"/>
      <c r="G86" s="19" t="n"/>
      <c r="H86" s="39">
        <f>IF(OR(A86="",F86="",G86=""),"",F86+G86/1440)</f>
        <v/>
      </c>
      <c r="I86" s="15" t="n"/>
      <c r="J86" s="15" t="n"/>
      <c r="K86" s="15" t="n"/>
      <c r="L86" s="16" t="n"/>
      <c r="M86" s="16" t="n"/>
      <c r="N86" s="15" t="n"/>
      <c r="O86" s="16" t="n"/>
      <c r="P86" s="16" t="n"/>
      <c r="Q86" s="15" t="n"/>
      <c r="R86" s="37" t="n"/>
      <c r="S86" s="19" t="n"/>
      <c r="T86" s="21">
        <f>IF(OR(A86="",S86="",G86=""),"",S86-G86)</f>
        <v/>
      </c>
      <c r="U86" s="22">
        <f>IF(A86="","",_xlfn.TEXTJOIN(" · ",TRUE,IF(OR(B86="",C86="",E86="",F86="",G86="",I86="",K86="",L86="",M86="",N86=""),"Faltan datos obligatorios",""),IF(AND(N86="Realizado",O86=""),"Falta resultado",""),IF(AND(P86&lt;&gt;"",OR(Q86="",R86="")),"Completar responsable o fecha del pendiente",""),IF(AND(P86&lt;&gt;"",R86&lt;&gt;"",R86&lt;Resumen!$B$4,N86&lt;&gt;"Cancelado"),"Pendiente vencido",""),IF(AND(N86&lt;&gt;"Cancelado",E86&lt;&gt;"",F86&lt;&gt;"",H86&lt;&gt;"",I86&lt;&gt;"",SUMPRODUCT(($E$6:$E$105=E86)*($I$6:$I$105=I86)*($N$6:$N$105&lt;&gt;"Cancelado")*($A$6:$A$105&lt;&gt;A86)*($F$6:$F$105&lt;H86)*($H$6:$H$105&gt;F86))&gt;0),"Solape de espacio","")))</f>
        <v/>
      </c>
    </row>
    <row r="87" ht="34" customHeight="1">
      <c r="A87" s="15" t="n"/>
      <c r="B87" s="15" t="n"/>
      <c r="C87" s="16" t="n"/>
      <c r="D87" s="15" t="n"/>
      <c r="E87" s="37" t="n"/>
      <c r="F87" s="38" t="n"/>
      <c r="G87" s="19" t="n"/>
      <c r="H87" s="39">
        <f>IF(OR(A87="",F87="",G87=""),"",F87+G87/1440)</f>
        <v/>
      </c>
      <c r="I87" s="15" t="n"/>
      <c r="J87" s="15" t="n"/>
      <c r="K87" s="15" t="n"/>
      <c r="L87" s="16" t="n"/>
      <c r="M87" s="16" t="n"/>
      <c r="N87" s="15" t="n"/>
      <c r="O87" s="16" t="n"/>
      <c r="P87" s="16" t="n"/>
      <c r="Q87" s="15" t="n"/>
      <c r="R87" s="37" t="n"/>
      <c r="S87" s="19" t="n"/>
      <c r="T87" s="21">
        <f>IF(OR(A87="",S87="",G87=""),"",S87-G87)</f>
        <v/>
      </c>
      <c r="U87" s="22">
        <f>IF(A87="","",_xlfn.TEXTJOIN(" · ",TRUE,IF(OR(B87="",C87="",E87="",F87="",G87="",I87="",K87="",L87="",M87="",N87=""),"Faltan datos obligatorios",""),IF(AND(N87="Realizado",O87=""),"Falta resultado",""),IF(AND(P87&lt;&gt;"",OR(Q87="",R87="")),"Completar responsable o fecha del pendiente",""),IF(AND(P87&lt;&gt;"",R87&lt;&gt;"",R87&lt;Resumen!$B$4,N87&lt;&gt;"Cancelado"),"Pendiente vencido",""),IF(AND(N87&lt;&gt;"Cancelado",E87&lt;&gt;"",F87&lt;&gt;"",H87&lt;&gt;"",I87&lt;&gt;"",SUMPRODUCT(($E$6:$E$105=E87)*($I$6:$I$105=I87)*($N$6:$N$105&lt;&gt;"Cancelado")*($A$6:$A$105&lt;&gt;A87)*($F$6:$F$105&lt;H87)*($H$6:$H$105&gt;F87))&gt;0),"Solape de espacio","")))</f>
        <v/>
      </c>
    </row>
    <row r="88" ht="34" customHeight="1">
      <c r="A88" s="15" t="n"/>
      <c r="B88" s="15" t="n"/>
      <c r="C88" s="16" t="n"/>
      <c r="D88" s="15" t="n"/>
      <c r="E88" s="37" t="n"/>
      <c r="F88" s="38" t="n"/>
      <c r="G88" s="19" t="n"/>
      <c r="H88" s="39">
        <f>IF(OR(A88="",F88="",G88=""),"",F88+G88/1440)</f>
        <v/>
      </c>
      <c r="I88" s="15" t="n"/>
      <c r="J88" s="15" t="n"/>
      <c r="K88" s="15" t="n"/>
      <c r="L88" s="16" t="n"/>
      <c r="M88" s="16" t="n"/>
      <c r="N88" s="15" t="n"/>
      <c r="O88" s="16" t="n"/>
      <c r="P88" s="16" t="n"/>
      <c r="Q88" s="15" t="n"/>
      <c r="R88" s="37" t="n"/>
      <c r="S88" s="19" t="n"/>
      <c r="T88" s="21">
        <f>IF(OR(A88="",S88="",G88=""),"",S88-G88)</f>
        <v/>
      </c>
      <c r="U88" s="22">
        <f>IF(A88="","",_xlfn.TEXTJOIN(" · ",TRUE,IF(OR(B88="",C88="",E88="",F88="",G88="",I88="",K88="",L88="",M88="",N88=""),"Faltan datos obligatorios",""),IF(AND(N88="Realizado",O88=""),"Falta resultado",""),IF(AND(P88&lt;&gt;"",OR(Q88="",R88="")),"Completar responsable o fecha del pendiente",""),IF(AND(P88&lt;&gt;"",R88&lt;&gt;"",R88&lt;Resumen!$B$4,N88&lt;&gt;"Cancelado"),"Pendiente vencido",""),IF(AND(N88&lt;&gt;"Cancelado",E88&lt;&gt;"",F88&lt;&gt;"",H88&lt;&gt;"",I88&lt;&gt;"",SUMPRODUCT(($E$6:$E$105=E88)*($I$6:$I$105=I88)*($N$6:$N$105&lt;&gt;"Cancelado")*($A$6:$A$105&lt;&gt;A88)*($F$6:$F$105&lt;H88)*($H$6:$H$105&gt;F88))&gt;0),"Solape de espacio","")))</f>
        <v/>
      </c>
    </row>
    <row r="89" ht="34" customHeight="1">
      <c r="A89" s="15" t="n"/>
      <c r="B89" s="15" t="n"/>
      <c r="C89" s="16" t="n"/>
      <c r="D89" s="15" t="n"/>
      <c r="E89" s="37" t="n"/>
      <c r="F89" s="38" t="n"/>
      <c r="G89" s="19" t="n"/>
      <c r="H89" s="39">
        <f>IF(OR(A89="",F89="",G89=""),"",F89+G89/1440)</f>
        <v/>
      </c>
      <c r="I89" s="15" t="n"/>
      <c r="J89" s="15" t="n"/>
      <c r="K89" s="15" t="n"/>
      <c r="L89" s="16" t="n"/>
      <c r="M89" s="16" t="n"/>
      <c r="N89" s="15" t="n"/>
      <c r="O89" s="16" t="n"/>
      <c r="P89" s="16" t="n"/>
      <c r="Q89" s="15" t="n"/>
      <c r="R89" s="37" t="n"/>
      <c r="S89" s="19" t="n"/>
      <c r="T89" s="21">
        <f>IF(OR(A89="",S89="",G89=""),"",S89-G89)</f>
        <v/>
      </c>
      <c r="U89" s="22">
        <f>IF(A89="","",_xlfn.TEXTJOIN(" · ",TRUE,IF(OR(B89="",C89="",E89="",F89="",G89="",I89="",K89="",L89="",M89="",N89=""),"Faltan datos obligatorios",""),IF(AND(N89="Realizado",O89=""),"Falta resultado",""),IF(AND(P89&lt;&gt;"",OR(Q89="",R89="")),"Completar responsable o fecha del pendiente",""),IF(AND(P89&lt;&gt;"",R89&lt;&gt;"",R89&lt;Resumen!$B$4,N89&lt;&gt;"Cancelado"),"Pendiente vencido",""),IF(AND(N89&lt;&gt;"Cancelado",E89&lt;&gt;"",F89&lt;&gt;"",H89&lt;&gt;"",I89&lt;&gt;"",SUMPRODUCT(($E$6:$E$105=E89)*($I$6:$I$105=I89)*($N$6:$N$105&lt;&gt;"Cancelado")*($A$6:$A$105&lt;&gt;A89)*($F$6:$F$105&lt;H89)*($H$6:$H$105&gt;F89))&gt;0),"Solape de espacio","")))</f>
        <v/>
      </c>
    </row>
    <row r="90" ht="34" customHeight="1">
      <c r="A90" s="15" t="n"/>
      <c r="B90" s="15" t="n"/>
      <c r="C90" s="16" t="n"/>
      <c r="D90" s="15" t="n"/>
      <c r="E90" s="37" t="n"/>
      <c r="F90" s="38" t="n"/>
      <c r="G90" s="19" t="n"/>
      <c r="H90" s="39">
        <f>IF(OR(A90="",F90="",G90=""),"",F90+G90/1440)</f>
        <v/>
      </c>
      <c r="I90" s="15" t="n"/>
      <c r="J90" s="15" t="n"/>
      <c r="K90" s="15" t="n"/>
      <c r="L90" s="16" t="n"/>
      <c r="M90" s="16" t="n"/>
      <c r="N90" s="15" t="n"/>
      <c r="O90" s="16" t="n"/>
      <c r="P90" s="16" t="n"/>
      <c r="Q90" s="15" t="n"/>
      <c r="R90" s="37" t="n"/>
      <c r="S90" s="19" t="n"/>
      <c r="T90" s="21">
        <f>IF(OR(A90="",S90="",G90=""),"",S90-G90)</f>
        <v/>
      </c>
      <c r="U90" s="22">
        <f>IF(A90="","",_xlfn.TEXTJOIN(" · ",TRUE,IF(OR(B90="",C90="",E90="",F90="",G90="",I90="",K90="",L90="",M90="",N90=""),"Faltan datos obligatorios",""),IF(AND(N90="Realizado",O90=""),"Falta resultado",""),IF(AND(P90&lt;&gt;"",OR(Q90="",R90="")),"Completar responsable o fecha del pendiente",""),IF(AND(P90&lt;&gt;"",R90&lt;&gt;"",R90&lt;Resumen!$B$4,N90&lt;&gt;"Cancelado"),"Pendiente vencido",""),IF(AND(N90&lt;&gt;"Cancelado",E90&lt;&gt;"",F90&lt;&gt;"",H90&lt;&gt;"",I90&lt;&gt;"",SUMPRODUCT(($E$6:$E$105=E90)*($I$6:$I$105=I90)*($N$6:$N$105&lt;&gt;"Cancelado")*($A$6:$A$105&lt;&gt;A90)*($F$6:$F$105&lt;H90)*($H$6:$H$105&gt;F90))&gt;0),"Solape de espacio","")))</f>
        <v/>
      </c>
    </row>
    <row r="91" ht="34" customHeight="1">
      <c r="A91" s="15" t="n"/>
      <c r="B91" s="15" t="n"/>
      <c r="C91" s="16" t="n"/>
      <c r="D91" s="15" t="n"/>
      <c r="E91" s="37" t="n"/>
      <c r="F91" s="38" t="n"/>
      <c r="G91" s="19" t="n"/>
      <c r="H91" s="39">
        <f>IF(OR(A91="",F91="",G91=""),"",F91+G91/1440)</f>
        <v/>
      </c>
      <c r="I91" s="15" t="n"/>
      <c r="J91" s="15" t="n"/>
      <c r="K91" s="15" t="n"/>
      <c r="L91" s="16" t="n"/>
      <c r="M91" s="16" t="n"/>
      <c r="N91" s="15" t="n"/>
      <c r="O91" s="16" t="n"/>
      <c r="P91" s="16" t="n"/>
      <c r="Q91" s="15" t="n"/>
      <c r="R91" s="37" t="n"/>
      <c r="S91" s="19" t="n"/>
      <c r="T91" s="21">
        <f>IF(OR(A91="",S91="",G91=""),"",S91-G91)</f>
        <v/>
      </c>
      <c r="U91" s="22">
        <f>IF(A91="","",_xlfn.TEXTJOIN(" · ",TRUE,IF(OR(B91="",C91="",E91="",F91="",G91="",I91="",K91="",L91="",M91="",N91=""),"Faltan datos obligatorios",""),IF(AND(N91="Realizado",O91=""),"Falta resultado",""),IF(AND(P91&lt;&gt;"",OR(Q91="",R91="")),"Completar responsable o fecha del pendiente",""),IF(AND(P91&lt;&gt;"",R91&lt;&gt;"",R91&lt;Resumen!$B$4,N91&lt;&gt;"Cancelado"),"Pendiente vencido",""),IF(AND(N91&lt;&gt;"Cancelado",E91&lt;&gt;"",F91&lt;&gt;"",H91&lt;&gt;"",I91&lt;&gt;"",SUMPRODUCT(($E$6:$E$105=E91)*($I$6:$I$105=I91)*($N$6:$N$105&lt;&gt;"Cancelado")*($A$6:$A$105&lt;&gt;A91)*($F$6:$F$105&lt;H91)*($H$6:$H$105&gt;F91))&gt;0),"Solape de espacio","")))</f>
        <v/>
      </c>
    </row>
    <row r="92" ht="34" customHeight="1">
      <c r="A92" s="15" t="n"/>
      <c r="B92" s="15" t="n"/>
      <c r="C92" s="16" t="n"/>
      <c r="D92" s="15" t="n"/>
      <c r="E92" s="37" t="n"/>
      <c r="F92" s="38" t="n"/>
      <c r="G92" s="19" t="n"/>
      <c r="H92" s="39">
        <f>IF(OR(A92="",F92="",G92=""),"",F92+G92/1440)</f>
        <v/>
      </c>
      <c r="I92" s="15" t="n"/>
      <c r="J92" s="15" t="n"/>
      <c r="K92" s="15" t="n"/>
      <c r="L92" s="16" t="n"/>
      <c r="M92" s="16" t="n"/>
      <c r="N92" s="15" t="n"/>
      <c r="O92" s="16" t="n"/>
      <c r="P92" s="16" t="n"/>
      <c r="Q92" s="15" t="n"/>
      <c r="R92" s="37" t="n"/>
      <c r="S92" s="19" t="n"/>
      <c r="T92" s="21">
        <f>IF(OR(A92="",S92="",G92=""),"",S92-G92)</f>
        <v/>
      </c>
      <c r="U92" s="22">
        <f>IF(A92="","",_xlfn.TEXTJOIN(" · ",TRUE,IF(OR(B92="",C92="",E92="",F92="",G92="",I92="",K92="",L92="",M92="",N92=""),"Faltan datos obligatorios",""),IF(AND(N92="Realizado",O92=""),"Falta resultado",""),IF(AND(P92&lt;&gt;"",OR(Q92="",R92="")),"Completar responsable o fecha del pendiente",""),IF(AND(P92&lt;&gt;"",R92&lt;&gt;"",R92&lt;Resumen!$B$4,N92&lt;&gt;"Cancelado"),"Pendiente vencido",""),IF(AND(N92&lt;&gt;"Cancelado",E92&lt;&gt;"",F92&lt;&gt;"",H92&lt;&gt;"",I92&lt;&gt;"",SUMPRODUCT(($E$6:$E$105=E92)*($I$6:$I$105=I92)*($N$6:$N$105&lt;&gt;"Cancelado")*($A$6:$A$105&lt;&gt;A92)*($F$6:$F$105&lt;H92)*($H$6:$H$105&gt;F92))&gt;0),"Solape de espacio","")))</f>
        <v/>
      </c>
    </row>
    <row r="93" ht="34" customHeight="1">
      <c r="A93" s="15" t="n"/>
      <c r="B93" s="15" t="n"/>
      <c r="C93" s="16" t="n"/>
      <c r="D93" s="15" t="n"/>
      <c r="E93" s="37" t="n"/>
      <c r="F93" s="38" t="n"/>
      <c r="G93" s="19" t="n"/>
      <c r="H93" s="39">
        <f>IF(OR(A93="",F93="",G93=""),"",F93+G93/1440)</f>
        <v/>
      </c>
      <c r="I93" s="15" t="n"/>
      <c r="J93" s="15" t="n"/>
      <c r="K93" s="15" t="n"/>
      <c r="L93" s="16" t="n"/>
      <c r="M93" s="16" t="n"/>
      <c r="N93" s="15" t="n"/>
      <c r="O93" s="16" t="n"/>
      <c r="P93" s="16" t="n"/>
      <c r="Q93" s="15" t="n"/>
      <c r="R93" s="37" t="n"/>
      <c r="S93" s="19" t="n"/>
      <c r="T93" s="21">
        <f>IF(OR(A93="",S93="",G93=""),"",S93-G93)</f>
        <v/>
      </c>
      <c r="U93" s="22">
        <f>IF(A93="","",_xlfn.TEXTJOIN(" · ",TRUE,IF(OR(B93="",C93="",E93="",F93="",G93="",I93="",K93="",L93="",M93="",N93=""),"Faltan datos obligatorios",""),IF(AND(N93="Realizado",O93=""),"Falta resultado",""),IF(AND(P93&lt;&gt;"",OR(Q93="",R93="")),"Completar responsable o fecha del pendiente",""),IF(AND(P93&lt;&gt;"",R93&lt;&gt;"",R93&lt;Resumen!$B$4,N93&lt;&gt;"Cancelado"),"Pendiente vencido",""),IF(AND(N93&lt;&gt;"Cancelado",E93&lt;&gt;"",F93&lt;&gt;"",H93&lt;&gt;"",I93&lt;&gt;"",SUMPRODUCT(($E$6:$E$105=E93)*($I$6:$I$105=I93)*($N$6:$N$105&lt;&gt;"Cancelado")*($A$6:$A$105&lt;&gt;A93)*($F$6:$F$105&lt;H93)*($H$6:$H$105&gt;F93))&gt;0),"Solape de espacio","")))</f>
        <v/>
      </c>
    </row>
    <row r="94" ht="34" customHeight="1">
      <c r="A94" s="15" t="n"/>
      <c r="B94" s="15" t="n"/>
      <c r="C94" s="16" t="n"/>
      <c r="D94" s="15" t="n"/>
      <c r="E94" s="37" t="n"/>
      <c r="F94" s="38" t="n"/>
      <c r="G94" s="19" t="n"/>
      <c r="H94" s="39">
        <f>IF(OR(A94="",F94="",G94=""),"",F94+G94/1440)</f>
        <v/>
      </c>
      <c r="I94" s="15" t="n"/>
      <c r="J94" s="15" t="n"/>
      <c r="K94" s="15" t="n"/>
      <c r="L94" s="16" t="n"/>
      <c r="M94" s="16" t="n"/>
      <c r="N94" s="15" t="n"/>
      <c r="O94" s="16" t="n"/>
      <c r="P94" s="16" t="n"/>
      <c r="Q94" s="15" t="n"/>
      <c r="R94" s="37" t="n"/>
      <c r="S94" s="19" t="n"/>
      <c r="T94" s="21">
        <f>IF(OR(A94="",S94="",G94=""),"",S94-G94)</f>
        <v/>
      </c>
      <c r="U94" s="22">
        <f>IF(A94="","",_xlfn.TEXTJOIN(" · ",TRUE,IF(OR(B94="",C94="",E94="",F94="",G94="",I94="",K94="",L94="",M94="",N94=""),"Faltan datos obligatorios",""),IF(AND(N94="Realizado",O94=""),"Falta resultado",""),IF(AND(P94&lt;&gt;"",OR(Q94="",R94="")),"Completar responsable o fecha del pendiente",""),IF(AND(P94&lt;&gt;"",R94&lt;&gt;"",R94&lt;Resumen!$B$4,N94&lt;&gt;"Cancelado"),"Pendiente vencido",""),IF(AND(N94&lt;&gt;"Cancelado",E94&lt;&gt;"",F94&lt;&gt;"",H94&lt;&gt;"",I94&lt;&gt;"",SUMPRODUCT(($E$6:$E$105=E94)*($I$6:$I$105=I94)*($N$6:$N$105&lt;&gt;"Cancelado")*($A$6:$A$105&lt;&gt;A94)*($F$6:$F$105&lt;H94)*($H$6:$H$105&gt;F94))&gt;0),"Solape de espacio","")))</f>
        <v/>
      </c>
    </row>
    <row r="95" ht="34" customHeight="1">
      <c r="A95" s="15" t="n"/>
      <c r="B95" s="15" t="n"/>
      <c r="C95" s="16" t="n"/>
      <c r="D95" s="15" t="n"/>
      <c r="E95" s="37" t="n"/>
      <c r="F95" s="38" t="n"/>
      <c r="G95" s="19" t="n"/>
      <c r="H95" s="39">
        <f>IF(OR(A95="",F95="",G95=""),"",F95+G95/1440)</f>
        <v/>
      </c>
      <c r="I95" s="15" t="n"/>
      <c r="J95" s="15" t="n"/>
      <c r="K95" s="15" t="n"/>
      <c r="L95" s="16" t="n"/>
      <c r="M95" s="16" t="n"/>
      <c r="N95" s="15" t="n"/>
      <c r="O95" s="16" t="n"/>
      <c r="P95" s="16" t="n"/>
      <c r="Q95" s="15" t="n"/>
      <c r="R95" s="37" t="n"/>
      <c r="S95" s="19" t="n"/>
      <c r="T95" s="21">
        <f>IF(OR(A95="",S95="",G95=""),"",S95-G95)</f>
        <v/>
      </c>
      <c r="U95" s="22">
        <f>IF(A95="","",_xlfn.TEXTJOIN(" · ",TRUE,IF(OR(B95="",C95="",E95="",F95="",G95="",I95="",K95="",L95="",M95="",N95=""),"Faltan datos obligatorios",""),IF(AND(N95="Realizado",O95=""),"Falta resultado",""),IF(AND(P95&lt;&gt;"",OR(Q95="",R95="")),"Completar responsable o fecha del pendiente",""),IF(AND(P95&lt;&gt;"",R95&lt;&gt;"",R95&lt;Resumen!$B$4,N95&lt;&gt;"Cancelado"),"Pendiente vencido",""),IF(AND(N95&lt;&gt;"Cancelado",E95&lt;&gt;"",F95&lt;&gt;"",H95&lt;&gt;"",I95&lt;&gt;"",SUMPRODUCT(($E$6:$E$105=E95)*($I$6:$I$105=I95)*($N$6:$N$105&lt;&gt;"Cancelado")*($A$6:$A$105&lt;&gt;A95)*($F$6:$F$105&lt;H95)*($H$6:$H$105&gt;F95))&gt;0),"Solape de espacio","")))</f>
        <v/>
      </c>
    </row>
    <row r="96" ht="34" customHeight="1">
      <c r="A96" s="15" t="n"/>
      <c r="B96" s="15" t="n"/>
      <c r="C96" s="16" t="n"/>
      <c r="D96" s="15" t="n"/>
      <c r="E96" s="37" t="n"/>
      <c r="F96" s="38" t="n"/>
      <c r="G96" s="19" t="n"/>
      <c r="H96" s="39">
        <f>IF(OR(A96="",F96="",G96=""),"",F96+G96/1440)</f>
        <v/>
      </c>
      <c r="I96" s="15" t="n"/>
      <c r="J96" s="15" t="n"/>
      <c r="K96" s="15" t="n"/>
      <c r="L96" s="16" t="n"/>
      <c r="M96" s="16" t="n"/>
      <c r="N96" s="15" t="n"/>
      <c r="O96" s="16" t="n"/>
      <c r="P96" s="16" t="n"/>
      <c r="Q96" s="15" t="n"/>
      <c r="R96" s="37" t="n"/>
      <c r="S96" s="19" t="n"/>
      <c r="T96" s="21">
        <f>IF(OR(A96="",S96="",G96=""),"",S96-G96)</f>
        <v/>
      </c>
      <c r="U96" s="22">
        <f>IF(A96="","",_xlfn.TEXTJOIN(" · ",TRUE,IF(OR(B96="",C96="",E96="",F96="",G96="",I96="",K96="",L96="",M96="",N96=""),"Faltan datos obligatorios",""),IF(AND(N96="Realizado",O96=""),"Falta resultado",""),IF(AND(P96&lt;&gt;"",OR(Q96="",R96="")),"Completar responsable o fecha del pendiente",""),IF(AND(P96&lt;&gt;"",R96&lt;&gt;"",R96&lt;Resumen!$B$4,N96&lt;&gt;"Cancelado"),"Pendiente vencido",""),IF(AND(N96&lt;&gt;"Cancelado",E96&lt;&gt;"",F96&lt;&gt;"",H96&lt;&gt;"",I96&lt;&gt;"",SUMPRODUCT(($E$6:$E$105=E96)*($I$6:$I$105=I96)*($N$6:$N$105&lt;&gt;"Cancelado")*($A$6:$A$105&lt;&gt;A96)*($F$6:$F$105&lt;H96)*($H$6:$H$105&gt;F96))&gt;0),"Solape de espacio","")))</f>
        <v/>
      </c>
    </row>
    <row r="97" ht="34" customHeight="1">
      <c r="A97" s="15" t="n"/>
      <c r="B97" s="15" t="n"/>
      <c r="C97" s="16" t="n"/>
      <c r="D97" s="15" t="n"/>
      <c r="E97" s="37" t="n"/>
      <c r="F97" s="38" t="n"/>
      <c r="G97" s="19" t="n"/>
      <c r="H97" s="39">
        <f>IF(OR(A97="",F97="",G97=""),"",F97+G97/1440)</f>
        <v/>
      </c>
      <c r="I97" s="15" t="n"/>
      <c r="J97" s="15" t="n"/>
      <c r="K97" s="15" t="n"/>
      <c r="L97" s="16" t="n"/>
      <c r="M97" s="16" t="n"/>
      <c r="N97" s="15" t="n"/>
      <c r="O97" s="16" t="n"/>
      <c r="P97" s="16" t="n"/>
      <c r="Q97" s="15" t="n"/>
      <c r="R97" s="37" t="n"/>
      <c r="S97" s="19" t="n"/>
      <c r="T97" s="21">
        <f>IF(OR(A97="",S97="",G97=""),"",S97-G97)</f>
        <v/>
      </c>
      <c r="U97" s="22">
        <f>IF(A97="","",_xlfn.TEXTJOIN(" · ",TRUE,IF(OR(B97="",C97="",E97="",F97="",G97="",I97="",K97="",L97="",M97="",N97=""),"Faltan datos obligatorios",""),IF(AND(N97="Realizado",O97=""),"Falta resultado",""),IF(AND(P97&lt;&gt;"",OR(Q97="",R97="")),"Completar responsable o fecha del pendiente",""),IF(AND(P97&lt;&gt;"",R97&lt;&gt;"",R97&lt;Resumen!$B$4,N97&lt;&gt;"Cancelado"),"Pendiente vencido",""),IF(AND(N97&lt;&gt;"Cancelado",E97&lt;&gt;"",F97&lt;&gt;"",H97&lt;&gt;"",I97&lt;&gt;"",SUMPRODUCT(($E$6:$E$105=E97)*($I$6:$I$105=I97)*($N$6:$N$105&lt;&gt;"Cancelado")*($A$6:$A$105&lt;&gt;A97)*($F$6:$F$105&lt;H97)*($H$6:$H$105&gt;F97))&gt;0),"Solape de espacio","")))</f>
        <v/>
      </c>
    </row>
    <row r="98" ht="34" customHeight="1">
      <c r="A98" s="15" t="n"/>
      <c r="B98" s="15" t="n"/>
      <c r="C98" s="16" t="n"/>
      <c r="D98" s="15" t="n"/>
      <c r="E98" s="37" t="n"/>
      <c r="F98" s="38" t="n"/>
      <c r="G98" s="19" t="n"/>
      <c r="H98" s="39">
        <f>IF(OR(A98="",F98="",G98=""),"",F98+G98/1440)</f>
        <v/>
      </c>
      <c r="I98" s="15" t="n"/>
      <c r="J98" s="15" t="n"/>
      <c r="K98" s="15" t="n"/>
      <c r="L98" s="16" t="n"/>
      <c r="M98" s="16" t="n"/>
      <c r="N98" s="15" t="n"/>
      <c r="O98" s="16" t="n"/>
      <c r="P98" s="16" t="n"/>
      <c r="Q98" s="15" t="n"/>
      <c r="R98" s="37" t="n"/>
      <c r="S98" s="19" t="n"/>
      <c r="T98" s="21">
        <f>IF(OR(A98="",S98="",G98=""),"",S98-G98)</f>
        <v/>
      </c>
      <c r="U98" s="22">
        <f>IF(A98="","",_xlfn.TEXTJOIN(" · ",TRUE,IF(OR(B98="",C98="",E98="",F98="",G98="",I98="",K98="",L98="",M98="",N98=""),"Faltan datos obligatorios",""),IF(AND(N98="Realizado",O98=""),"Falta resultado",""),IF(AND(P98&lt;&gt;"",OR(Q98="",R98="")),"Completar responsable o fecha del pendiente",""),IF(AND(P98&lt;&gt;"",R98&lt;&gt;"",R98&lt;Resumen!$B$4,N98&lt;&gt;"Cancelado"),"Pendiente vencido",""),IF(AND(N98&lt;&gt;"Cancelado",E98&lt;&gt;"",F98&lt;&gt;"",H98&lt;&gt;"",I98&lt;&gt;"",SUMPRODUCT(($E$6:$E$105=E98)*($I$6:$I$105=I98)*($N$6:$N$105&lt;&gt;"Cancelado")*($A$6:$A$105&lt;&gt;A98)*($F$6:$F$105&lt;H98)*($H$6:$H$105&gt;F98))&gt;0),"Solape de espacio","")))</f>
        <v/>
      </c>
    </row>
    <row r="99" ht="34" customHeight="1">
      <c r="A99" s="15" t="n"/>
      <c r="B99" s="15" t="n"/>
      <c r="C99" s="16" t="n"/>
      <c r="D99" s="15" t="n"/>
      <c r="E99" s="37" t="n"/>
      <c r="F99" s="38" t="n"/>
      <c r="G99" s="19" t="n"/>
      <c r="H99" s="39">
        <f>IF(OR(A99="",F99="",G99=""),"",F99+G99/1440)</f>
        <v/>
      </c>
      <c r="I99" s="15" t="n"/>
      <c r="J99" s="15" t="n"/>
      <c r="K99" s="15" t="n"/>
      <c r="L99" s="16" t="n"/>
      <c r="M99" s="16" t="n"/>
      <c r="N99" s="15" t="n"/>
      <c r="O99" s="16" t="n"/>
      <c r="P99" s="16" t="n"/>
      <c r="Q99" s="15" t="n"/>
      <c r="R99" s="37" t="n"/>
      <c r="S99" s="19" t="n"/>
      <c r="T99" s="21">
        <f>IF(OR(A99="",S99="",G99=""),"",S99-G99)</f>
        <v/>
      </c>
      <c r="U99" s="22">
        <f>IF(A99="","",_xlfn.TEXTJOIN(" · ",TRUE,IF(OR(B99="",C99="",E99="",F99="",G99="",I99="",K99="",L99="",M99="",N99=""),"Faltan datos obligatorios",""),IF(AND(N99="Realizado",O99=""),"Falta resultado",""),IF(AND(P99&lt;&gt;"",OR(Q99="",R99="")),"Completar responsable o fecha del pendiente",""),IF(AND(P99&lt;&gt;"",R99&lt;&gt;"",R99&lt;Resumen!$B$4,N99&lt;&gt;"Cancelado"),"Pendiente vencido",""),IF(AND(N99&lt;&gt;"Cancelado",E99&lt;&gt;"",F99&lt;&gt;"",H99&lt;&gt;"",I99&lt;&gt;"",SUMPRODUCT(($E$6:$E$105=E99)*($I$6:$I$105=I99)*($N$6:$N$105&lt;&gt;"Cancelado")*($A$6:$A$105&lt;&gt;A99)*($F$6:$F$105&lt;H99)*($H$6:$H$105&gt;F99))&gt;0),"Solape de espacio","")))</f>
        <v/>
      </c>
    </row>
    <row r="100" ht="34" customHeight="1">
      <c r="A100" s="15" t="n"/>
      <c r="B100" s="15" t="n"/>
      <c r="C100" s="16" t="n"/>
      <c r="D100" s="15" t="n"/>
      <c r="E100" s="37" t="n"/>
      <c r="F100" s="38" t="n"/>
      <c r="G100" s="19" t="n"/>
      <c r="H100" s="39">
        <f>IF(OR(A100="",F100="",G100=""),"",F100+G100/1440)</f>
        <v/>
      </c>
      <c r="I100" s="15" t="n"/>
      <c r="J100" s="15" t="n"/>
      <c r="K100" s="15" t="n"/>
      <c r="L100" s="16" t="n"/>
      <c r="M100" s="16" t="n"/>
      <c r="N100" s="15" t="n"/>
      <c r="O100" s="16" t="n"/>
      <c r="P100" s="16" t="n"/>
      <c r="Q100" s="15" t="n"/>
      <c r="R100" s="37" t="n"/>
      <c r="S100" s="19" t="n"/>
      <c r="T100" s="21">
        <f>IF(OR(A100="",S100="",G100=""),"",S100-G100)</f>
        <v/>
      </c>
      <c r="U100" s="22">
        <f>IF(A100="","",_xlfn.TEXTJOIN(" · ",TRUE,IF(OR(B100="",C100="",E100="",F100="",G100="",I100="",K100="",L100="",M100="",N100=""),"Faltan datos obligatorios",""),IF(AND(N100="Realizado",O100=""),"Falta resultado",""),IF(AND(P100&lt;&gt;"",OR(Q100="",R100="")),"Completar responsable o fecha del pendiente",""),IF(AND(P100&lt;&gt;"",R100&lt;&gt;"",R100&lt;Resumen!$B$4,N100&lt;&gt;"Cancelado"),"Pendiente vencido",""),IF(AND(N100&lt;&gt;"Cancelado",E100&lt;&gt;"",F100&lt;&gt;"",H100&lt;&gt;"",I100&lt;&gt;"",SUMPRODUCT(($E$6:$E$105=E100)*($I$6:$I$105=I100)*($N$6:$N$105&lt;&gt;"Cancelado")*($A$6:$A$105&lt;&gt;A100)*($F$6:$F$105&lt;H100)*($H$6:$H$105&gt;F100))&gt;0),"Solape de espacio","")))</f>
        <v/>
      </c>
    </row>
    <row r="101" ht="34" customHeight="1">
      <c r="A101" s="15" t="n"/>
      <c r="B101" s="15" t="n"/>
      <c r="C101" s="16" t="n"/>
      <c r="D101" s="15" t="n"/>
      <c r="E101" s="37" t="n"/>
      <c r="F101" s="38" t="n"/>
      <c r="G101" s="19" t="n"/>
      <c r="H101" s="39">
        <f>IF(OR(A101="",F101="",G101=""),"",F101+G101/1440)</f>
        <v/>
      </c>
      <c r="I101" s="15" t="n"/>
      <c r="J101" s="15" t="n"/>
      <c r="K101" s="15" t="n"/>
      <c r="L101" s="16" t="n"/>
      <c r="M101" s="16" t="n"/>
      <c r="N101" s="15" t="n"/>
      <c r="O101" s="16" t="n"/>
      <c r="P101" s="16" t="n"/>
      <c r="Q101" s="15" t="n"/>
      <c r="R101" s="37" t="n"/>
      <c r="S101" s="19" t="n"/>
      <c r="T101" s="21">
        <f>IF(OR(A101="",S101="",G101=""),"",S101-G101)</f>
        <v/>
      </c>
      <c r="U101" s="22">
        <f>IF(A101="","",_xlfn.TEXTJOIN(" · ",TRUE,IF(OR(B101="",C101="",E101="",F101="",G101="",I101="",K101="",L101="",M101="",N101=""),"Faltan datos obligatorios",""),IF(AND(N101="Realizado",O101=""),"Falta resultado",""),IF(AND(P101&lt;&gt;"",OR(Q101="",R101="")),"Completar responsable o fecha del pendiente",""),IF(AND(P101&lt;&gt;"",R101&lt;&gt;"",R101&lt;Resumen!$B$4,N101&lt;&gt;"Cancelado"),"Pendiente vencido",""),IF(AND(N101&lt;&gt;"Cancelado",E101&lt;&gt;"",F101&lt;&gt;"",H101&lt;&gt;"",I101&lt;&gt;"",SUMPRODUCT(($E$6:$E$105=E101)*($I$6:$I$105=I101)*($N$6:$N$105&lt;&gt;"Cancelado")*($A$6:$A$105&lt;&gt;A101)*($F$6:$F$105&lt;H101)*($H$6:$H$105&gt;F101))&gt;0),"Solape de espacio","")))</f>
        <v/>
      </c>
    </row>
    <row r="102" ht="34" customHeight="1">
      <c r="A102" s="15" t="n"/>
      <c r="B102" s="15" t="n"/>
      <c r="C102" s="16" t="n"/>
      <c r="D102" s="15" t="n"/>
      <c r="E102" s="37" t="n"/>
      <c r="F102" s="38" t="n"/>
      <c r="G102" s="19" t="n"/>
      <c r="H102" s="39">
        <f>IF(OR(A102="",F102="",G102=""),"",F102+G102/1440)</f>
        <v/>
      </c>
      <c r="I102" s="15" t="n"/>
      <c r="J102" s="15" t="n"/>
      <c r="K102" s="15" t="n"/>
      <c r="L102" s="16" t="n"/>
      <c r="M102" s="16" t="n"/>
      <c r="N102" s="15" t="n"/>
      <c r="O102" s="16" t="n"/>
      <c r="P102" s="16" t="n"/>
      <c r="Q102" s="15" t="n"/>
      <c r="R102" s="37" t="n"/>
      <c r="S102" s="19" t="n"/>
      <c r="T102" s="21">
        <f>IF(OR(A102="",S102="",G102=""),"",S102-G102)</f>
        <v/>
      </c>
      <c r="U102" s="22">
        <f>IF(A102="","",_xlfn.TEXTJOIN(" · ",TRUE,IF(OR(B102="",C102="",E102="",F102="",G102="",I102="",K102="",L102="",M102="",N102=""),"Faltan datos obligatorios",""),IF(AND(N102="Realizado",O102=""),"Falta resultado",""),IF(AND(P102&lt;&gt;"",OR(Q102="",R102="")),"Completar responsable o fecha del pendiente",""),IF(AND(P102&lt;&gt;"",R102&lt;&gt;"",R102&lt;Resumen!$B$4,N102&lt;&gt;"Cancelado"),"Pendiente vencido",""),IF(AND(N102&lt;&gt;"Cancelado",E102&lt;&gt;"",F102&lt;&gt;"",H102&lt;&gt;"",I102&lt;&gt;"",SUMPRODUCT(($E$6:$E$105=E102)*($I$6:$I$105=I102)*($N$6:$N$105&lt;&gt;"Cancelado")*($A$6:$A$105&lt;&gt;A102)*($F$6:$F$105&lt;H102)*($H$6:$H$105&gt;F102))&gt;0),"Solape de espacio","")))</f>
        <v/>
      </c>
    </row>
    <row r="103" ht="34" customHeight="1">
      <c r="A103" s="15" t="n"/>
      <c r="B103" s="15" t="n"/>
      <c r="C103" s="16" t="n"/>
      <c r="D103" s="15" t="n"/>
      <c r="E103" s="37" t="n"/>
      <c r="F103" s="38" t="n"/>
      <c r="G103" s="19" t="n"/>
      <c r="H103" s="39">
        <f>IF(OR(A103="",F103="",G103=""),"",F103+G103/1440)</f>
        <v/>
      </c>
      <c r="I103" s="15" t="n"/>
      <c r="J103" s="15" t="n"/>
      <c r="K103" s="15" t="n"/>
      <c r="L103" s="16" t="n"/>
      <c r="M103" s="16" t="n"/>
      <c r="N103" s="15" t="n"/>
      <c r="O103" s="16" t="n"/>
      <c r="P103" s="16" t="n"/>
      <c r="Q103" s="15" t="n"/>
      <c r="R103" s="37" t="n"/>
      <c r="S103" s="19" t="n"/>
      <c r="T103" s="21">
        <f>IF(OR(A103="",S103="",G103=""),"",S103-G103)</f>
        <v/>
      </c>
      <c r="U103" s="22">
        <f>IF(A103="","",_xlfn.TEXTJOIN(" · ",TRUE,IF(OR(B103="",C103="",E103="",F103="",G103="",I103="",K103="",L103="",M103="",N103=""),"Faltan datos obligatorios",""),IF(AND(N103="Realizado",O103=""),"Falta resultado",""),IF(AND(P103&lt;&gt;"",OR(Q103="",R103="")),"Completar responsable o fecha del pendiente",""),IF(AND(P103&lt;&gt;"",R103&lt;&gt;"",R103&lt;Resumen!$B$4,N103&lt;&gt;"Cancelado"),"Pendiente vencido",""),IF(AND(N103&lt;&gt;"Cancelado",E103&lt;&gt;"",F103&lt;&gt;"",H103&lt;&gt;"",I103&lt;&gt;"",SUMPRODUCT(($E$6:$E$105=E103)*($I$6:$I$105=I103)*($N$6:$N$105&lt;&gt;"Cancelado")*($A$6:$A$105&lt;&gt;A103)*($F$6:$F$105&lt;H103)*($H$6:$H$105&gt;F103))&gt;0),"Solape de espacio","")))</f>
        <v/>
      </c>
    </row>
    <row r="104" ht="34" customHeight="1">
      <c r="A104" s="15" t="n"/>
      <c r="B104" s="15" t="n"/>
      <c r="C104" s="16" t="n"/>
      <c r="D104" s="15" t="n"/>
      <c r="E104" s="37" t="n"/>
      <c r="F104" s="38" t="n"/>
      <c r="G104" s="19" t="n"/>
      <c r="H104" s="39">
        <f>IF(OR(A104="",F104="",G104=""),"",F104+G104/1440)</f>
        <v/>
      </c>
      <c r="I104" s="15" t="n"/>
      <c r="J104" s="15" t="n"/>
      <c r="K104" s="15" t="n"/>
      <c r="L104" s="16" t="n"/>
      <c r="M104" s="16" t="n"/>
      <c r="N104" s="15" t="n"/>
      <c r="O104" s="16" t="n"/>
      <c r="P104" s="16" t="n"/>
      <c r="Q104" s="15" t="n"/>
      <c r="R104" s="37" t="n"/>
      <c r="S104" s="19" t="n"/>
      <c r="T104" s="21">
        <f>IF(OR(A104="",S104="",G104=""),"",S104-G104)</f>
        <v/>
      </c>
      <c r="U104" s="22">
        <f>IF(A104="","",_xlfn.TEXTJOIN(" · ",TRUE,IF(OR(B104="",C104="",E104="",F104="",G104="",I104="",K104="",L104="",M104="",N104=""),"Faltan datos obligatorios",""),IF(AND(N104="Realizado",O104=""),"Falta resultado",""),IF(AND(P104&lt;&gt;"",OR(Q104="",R104="")),"Completar responsable o fecha del pendiente",""),IF(AND(P104&lt;&gt;"",R104&lt;&gt;"",R104&lt;Resumen!$B$4,N104&lt;&gt;"Cancelado"),"Pendiente vencido",""),IF(AND(N104&lt;&gt;"Cancelado",E104&lt;&gt;"",F104&lt;&gt;"",H104&lt;&gt;"",I104&lt;&gt;"",SUMPRODUCT(($E$6:$E$105=E104)*($I$6:$I$105=I104)*($N$6:$N$105&lt;&gt;"Cancelado")*($A$6:$A$105&lt;&gt;A104)*($F$6:$F$105&lt;H104)*($H$6:$H$105&gt;F104))&gt;0),"Solape de espacio","")))</f>
        <v/>
      </c>
    </row>
    <row r="105" ht="34" customHeight="1">
      <c r="A105" s="15" t="n"/>
      <c r="B105" s="15" t="n"/>
      <c r="C105" s="16" t="n"/>
      <c r="D105" s="15" t="n"/>
      <c r="E105" s="37" t="n"/>
      <c r="F105" s="38" t="n"/>
      <c r="G105" s="19" t="n"/>
      <c r="H105" s="39">
        <f>IF(OR(A105="",F105="",G105=""),"",F105+G105/1440)</f>
        <v/>
      </c>
      <c r="I105" s="15" t="n"/>
      <c r="J105" s="15" t="n"/>
      <c r="K105" s="15" t="n"/>
      <c r="L105" s="16" t="n"/>
      <c r="M105" s="16" t="n"/>
      <c r="N105" s="15" t="n"/>
      <c r="O105" s="16" t="n"/>
      <c r="P105" s="16" t="n"/>
      <c r="Q105" s="15" t="n"/>
      <c r="R105" s="37" t="n"/>
      <c r="S105" s="19" t="n"/>
      <c r="T105" s="21">
        <f>IF(OR(A105="",S105="",G105=""),"",S105-G105)</f>
        <v/>
      </c>
      <c r="U105" s="22">
        <f>IF(A105="","",_xlfn.TEXTJOIN(" · ",TRUE,IF(OR(B105="",C105="",E105="",F105="",G105="",I105="",K105="",L105="",M105="",N105=""),"Faltan datos obligatorios",""),IF(AND(N105="Realizado",O105=""),"Falta resultado",""),IF(AND(P105&lt;&gt;"",OR(Q105="",R105="")),"Completar responsable o fecha del pendiente",""),IF(AND(P105&lt;&gt;"",R105&lt;&gt;"",R105&lt;Resumen!$B$4,N105&lt;&gt;"Cancelado"),"Pendiente vencido",""),IF(AND(N105&lt;&gt;"Cancelado",E105&lt;&gt;"",F105&lt;&gt;"",H105&lt;&gt;"",I105&lt;&gt;"",SUMPRODUCT(($E$6:$E$105=E105)*($I$6:$I$105=I105)*($N$6:$N$105&lt;&gt;"Cancelado")*($A$6:$A$105&lt;&gt;A105)*($F$6:$F$105&lt;H105)*($H$6:$H$105&gt;F105))&gt;0),"Solape de espacio","")))</f>
        <v/>
      </c>
    </row>
  </sheetData>
  <autoFilter ref="A5:U105"/>
  <mergeCells count="1">
    <mergeCell ref="A1:U1"/>
  </mergeCells>
  <conditionalFormatting sqref="A6:U105">
    <cfRule type="expression" priority="1" dxfId="4" stopIfTrue="1">
      <formula>$N6="Cancelado"</formula>
    </cfRule>
    <cfRule type="expression" priority="2" dxfId="0">
      <formula>ISNUMBER(SEARCH("Pendiente vencido",$U6))</formula>
    </cfRule>
    <cfRule type="expression" priority="3" dxfId="1">
      <formula>ISNUMBER(SEARCH("Solape de espacio",$U6))</formula>
    </cfRule>
    <cfRule type="expression" priority="4" dxfId="5">
      <formula>AND($U6&lt;&gt;"",OR(ISNUMBER(SEARCH("Faltan datos",$U6)),ISNUMBER(SEARCH("Falta resultado",$U6)),ISNUMBER(SEARCH("Completar responsable",$U6))))</formula>
    </cfRule>
    <cfRule type="expression" priority="5" dxfId="2">
      <formula>AND($N6="Realizado",$U6="")</formula>
    </cfRule>
  </conditionalFormatting>
  <conditionalFormatting sqref="T6:T105">
    <cfRule type="expression" priority="6" dxfId="0">
      <formula>AND($T6&lt;&gt;"",$T6&gt;15)</formula>
    </cfRule>
    <cfRule type="expression" priority="7" dxfId="1">
      <formula>AND($T6&lt;&gt;"",$T6&gt;=1,$T6&lt;=15)</formula>
    </cfRule>
    <cfRule type="expression" priority="8" dxfId="2">
      <formula>AND($T6&lt;&gt;"",$T6&lt;=0)</formula>
    </cfRule>
  </conditionalFormatting>
  <dataValidations count="17">
    <dataValidation sqref="A6:A105" showDropDown="0" showInputMessage="0" showErrorMessage="1" allowBlank="0" errorTitle="ID duplicado" error="Cada ensayo debe tener un identificador único." type="custom" errorStyle="stop">
      <formula1>=OR(A6="",COUNTIF($A$6:$A$105,A6)=1)</formula1>
    </dataValidation>
    <dataValidation sqref="B6:B105" showDropDown="0" showInputMessage="1" showErrorMessage="1" allowBlank="0" errorTitle="Valor no válido" error="Seleccione un valor de la lista." type="list" errorStyle="stop">
      <formula1>=INDIRECT("'Listas'!$A$2:$A$31")</formula1>
    </dataValidation>
    <dataValidation sqref="D6:D105" showDropDown="0" showInputMessage="1" showErrorMessage="1" allowBlank="0" errorTitle="Valor no válido" error="Seleccione un valor de la lista." type="list" errorStyle="stop">
      <formula1>=INDIRECT("'Listas'!$C$2:$C$31")</formula1>
    </dataValidation>
    <dataValidation sqref="I6:I105" showDropDown="0" showInputMessage="1" showErrorMessage="1" allowBlank="0" errorTitle="Valor no válido" error="Seleccione un valor de la lista." type="list" errorStyle="stop">
      <formula1>=INDIRECT("'Listas'!$E$2:$E$31")</formula1>
    </dataValidation>
    <dataValidation sqref="J6:J105" showDropDown="0" showInputMessage="1" showErrorMessage="1" allowBlank="0" errorTitle="Valor no válido" error="Seleccione un valor de la lista." type="list" errorStyle="stop">
      <formula1>=INDIRECT("'Listas'!$G$2:$G$11")</formula1>
    </dataValidation>
    <dataValidation sqref="K6:K105" showDropDown="0" showInputMessage="1" showErrorMessage="1" allowBlank="0" errorTitle="Valor no válido" error="Seleccione un valor de la lista." type="list" errorStyle="stop">
      <formula1>=INDIRECT("'Listas'!$I$2:$I$31")</formula1>
    </dataValidation>
    <dataValidation sqref="N6:N105" showDropDown="0" showInputMessage="1" showErrorMessage="1" allowBlank="0" errorTitle="Valor no válido" error="Seleccione un valor de la lista." type="list" errorStyle="stop">
      <formula1>=INDIRECT("'Listas'!$K$2:$K$5")</formula1>
    </dataValidation>
    <dataValidation sqref="Q6:Q105" showDropDown="0" showInputMessage="1" showErrorMessage="1" allowBlank="0" errorTitle="Valor no válido" error="Seleccione un valor de la lista." type="list" errorStyle="stop">
      <formula1>=INDIRECT("'Listas'!$I$2:$I$31")</formula1>
    </dataValidation>
    <dataValidation sqref="E6:E105 R6:R105" showDropDown="0" showInputMessage="0" showErrorMessage="1" allowBlank="0" errorTitle="Fecha no válida" error="Introduzca una fecha entre el 01/01/2020 y el 31/12/2100." type="date" operator="between">
      <formula1>DATE(2020,1,1)</formula1>
      <formula2>DATE(2100,12,31)</formula2>
    </dataValidation>
    <dataValidation sqref="F6:F105" showDropDown="0" showInputMessage="0" showErrorMessage="1" allowBlank="0" errorTitle="Hora no válida" error="Introduzca una hora válida entre 00:00 y 23:59." type="decimal" operator="between">
      <formula1>0</formula1>
      <formula2>0.99999</formula2>
    </dataValidation>
    <dataValidation sqref="G6:G105" showDropDown="0" showInputMessage="0" showErrorMessage="1" allowBlank="0" errorTitle="Duración no válida" error="Introduzca una duración entre 5 y 600 minutos." type="whole" operator="between">
      <formula1>5</formula1>
      <formula2>600</formula2>
    </dataValidation>
    <dataValidation sqref="S6:S105" showDropDown="0" showInputMessage="0" showErrorMessage="1" allowBlank="0" errorTitle="Duración no válida" error="Introduzca una duración entre 1 y 600 minutos." type="whole" operator="between">
      <formula1>1</formula1>
      <formula2>600</formula2>
    </dataValidation>
    <dataValidation sqref="C6:C105" showDropDown="0" showInputMessage="0" showErrorMessage="1" allowBlank="0" errorTitle="Texto demasiado largo" error="El texto no puede superar los 100 caracteres." type="textLength" operator="lessThanOrEqual">
      <formula1>100</formula1>
    </dataValidation>
    <dataValidation sqref="L6:L105" showDropDown="0" showInputMessage="0" showErrorMessage="1" allowBlank="0" errorTitle="Texto demasiado largo" error="El texto no puede superar los 250 caracteres." type="textLength" operator="lessThanOrEqual">
      <formula1>250</formula1>
    </dataValidation>
    <dataValidation sqref="M6:M105" showDropDown="0" showInputMessage="0" showErrorMessage="1" allowBlank="0" errorTitle="Texto demasiado largo" error="El texto no puede superar los 500 caracteres." type="textLength" operator="lessThanOrEqual">
      <formula1>500</formula1>
    </dataValidation>
    <dataValidation sqref="O6:O105" showDropDown="0" showInputMessage="0" showErrorMessage="1" allowBlank="0" errorTitle="Texto demasiado largo" error="El texto no puede superar los 500 caracteres." type="textLength" operator="lessThanOrEqual">
      <formula1>500</formula1>
    </dataValidation>
    <dataValidation sqref="P6:P105" showDropDown="0" showInputMessage="0" showErrorMessage="1" allowBlank="0" errorTitle="Texto demasiado largo" error="El texto no puede superar los 500 caracteres." type="textLength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" customWidth="1" min="2" max="2"/>
    <col width="24" customWidth="1" min="3" max="3"/>
    <col width="3" customWidth="1" min="4" max="4"/>
    <col width="24" customWidth="1" min="5" max="5"/>
    <col width="3" customWidth="1" min="6" max="6"/>
    <col width="24" customWidth="1" min="7" max="7"/>
    <col width="3" customWidth="1" min="8" max="8"/>
    <col width="24" customWidth="1" min="9" max="9"/>
    <col width="3" customWidth="1" min="10" max="10"/>
    <col width="24" customWidth="1" min="11" max="11"/>
  </cols>
  <sheetData>
    <row r="1">
      <c r="A1" s="14" t="inlineStr">
        <is>
          <t>Proyectos</t>
        </is>
      </c>
      <c r="C1" s="14" t="inlineStr">
        <is>
          <t>Tipos de ensayo</t>
        </is>
      </c>
      <c r="E1" s="14" t="inlineStr">
        <is>
          <t>Espacios</t>
        </is>
      </c>
      <c r="G1" s="14" t="inlineStr">
        <is>
          <t>Formatos</t>
        </is>
      </c>
      <c r="I1" s="14" t="inlineStr">
        <is>
          <t>Responsables</t>
        </is>
      </c>
      <c r="K1" s="14" t="inlineStr">
        <is>
          <t>Estados</t>
        </is>
      </c>
    </row>
    <row r="2">
      <c r="A2" s="15" t="inlineStr">
        <is>
          <t>Horizonte de Cartón</t>
        </is>
      </c>
      <c r="C2" s="15" t="inlineStr">
        <is>
          <t>Interpretación</t>
        </is>
      </c>
      <c r="E2" s="15" t="inlineStr">
        <is>
          <t>Plató Nube</t>
        </is>
      </c>
      <c r="G2" s="15" t="inlineStr">
        <is>
          <t>Presencial</t>
        </is>
      </c>
      <c r="I2" s="15" t="inlineStr">
        <is>
          <t>Mara Vela</t>
        </is>
      </c>
      <c r="K2" s="23" t="inlineStr">
        <is>
          <t>Planificado</t>
        </is>
      </c>
    </row>
    <row r="3">
      <c r="A3" s="15" t="inlineStr">
        <is>
          <t>Luz de Bolsillo</t>
        </is>
      </c>
      <c r="C3" s="15" t="inlineStr">
        <is>
          <t>Lectura</t>
        </is>
      </c>
      <c r="E3" s="15" t="inlineStr">
        <is>
          <t>Estudio Prisma</t>
        </is>
      </c>
      <c r="G3" s="15" t="inlineStr">
        <is>
          <t>Remoto</t>
        </is>
      </c>
      <c r="I3" s="15" t="inlineStr">
        <is>
          <t>Teo Bruma</t>
        </is>
      </c>
      <c r="K3" s="23" t="inlineStr">
        <is>
          <t>Confirmado</t>
        </is>
      </c>
    </row>
    <row r="4">
      <c r="A4" s="15" t="inlineStr">
        <is>
          <t>Atlas Imaginario</t>
        </is>
      </c>
      <c r="C4" s="15" t="inlineStr">
        <is>
          <t>Bloqueo escénico</t>
        </is>
      </c>
      <c r="E4" s="15" t="inlineStr">
        <is>
          <t>Sala Ámbar</t>
        </is>
      </c>
      <c r="G4" s="15" t="inlineStr">
        <is>
          <t>Híbrido</t>
        </is>
      </c>
      <c r="I4" s="15" t="inlineStr">
        <is>
          <t>Lía Cobalto</t>
        </is>
      </c>
      <c r="K4" s="23" t="inlineStr">
        <is>
          <t>Realizado</t>
        </is>
      </c>
    </row>
    <row r="5">
      <c r="A5" s="15" t="inlineStr">
        <is>
          <t>Sonido de Tiza</t>
        </is>
      </c>
      <c r="C5" s="15" t="inlineStr">
        <is>
          <t>Cámara y movimiento</t>
        </is>
      </c>
      <c r="E5" s="15" t="inlineStr">
        <is>
          <t>Nave Cometa</t>
        </is>
      </c>
      <c r="G5" s="15" t="n"/>
      <c r="I5" s="15" t="inlineStr">
        <is>
          <t>Nico Duna</t>
        </is>
      </c>
      <c r="K5" s="23" t="inlineStr">
        <is>
          <t>Cancelado</t>
        </is>
      </c>
    </row>
    <row r="6">
      <c r="A6" s="15" t="inlineStr">
        <is>
          <t>Jardín Eléctrico</t>
        </is>
      </c>
      <c r="C6" s="15" t="inlineStr">
        <is>
          <t>Técnico</t>
        </is>
      </c>
      <c r="E6" s="15" t="inlineStr">
        <is>
          <t>Aula Lumen</t>
        </is>
      </c>
      <c r="G6" s="15" t="n"/>
      <c r="I6" s="15" t="inlineStr">
        <is>
          <t>Sol Risco</t>
        </is>
      </c>
    </row>
    <row r="7">
      <c r="A7" s="15" t="n"/>
      <c r="C7" s="15" t="inlineStr">
        <is>
          <t>Presentación</t>
        </is>
      </c>
      <c r="E7" s="15" t="inlineStr">
        <is>
          <t>Localización exterior</t>
        </is>
      </c>
      <c r="G7" s="15" t="n"/>
      <c r="I7" s="15" t="n"/>
    </row>
    <row r="8">
      <c r="A8" s="15" t="n"/>
      <c r="C8" s="15" t="inlineStr">
        <is>
          <t>Coreografía</t>
        </is>
      </c>
      <c r="E8" s="15" t="inlineStr">
        <is>
          <t>Remoto</t>
        </is>
      </c>
      <c r="G8" s="15" t="n"/>
      <c r="I8" s="15" t="n"/>
    </row>
    <row r="9">
      <c r="A9" s="15" t="n"/>
      <c r="C9" s="15" t="inlineStr">
        <is>
          <t>Prueba completa</t>
        </is>
      </c>
      <c r="E9" s="15" t="n"/>
      <c r="G9" s="15" t="n"/>
      <c r="I9" s="15" t="n"/>
    </row>
    <row r="10">
      <c r="A10" s="15" t="n"/>
      <c r="C10" s="15" t="n"/>
      <c r="E10" s="15" t="n"/>
      <c r="G10" s="15" t="n"/>
      <c r="I10" s="15" t="n"/>
    </row>
    <row r="11">
      <c r="A11" s="15" t="n"/>
      <c r="C11" s="15" t="n"/>
      <c r="E11" s="15" t="n"/>
      <c r="G11" s="15" t="n"/>
      <c r="I11" s="15" t="n"/>
    </row>
    <row r="12">
      <c r="A12" s="15" t="n"/>
      <c r="C12" s="15" t="n"/>
      <c r="E12" s="15" t="n"/>
      <c r="I12" s="15" t="n"/>
    </row>
    <row r="13">
      <c r="A13" s="15" t="n"/>
      <c r="C13" s="15" t="n"/>
      <c r="E13" s="15" t="n"/>
      <c r="I13" s="15" t="n"/>
    </row>
    <row r="14">
      <c r="A14" s="15" t="n"/>
      <c r="C14" s="15" t="n"/>
      <c r="E14" s="15" t="n"/>
      <c r="I14" s="15" t="n"/>
    </row>
    <row r="15">
      <c r="A15" s="15" t="n"/>
      <c r="C15" s="15" t="n"/>
      <c r="E15" s="15" t="n"/>
      <c r="I15" s="15" t="n"/>
    </row>
    <row r="16">
      <c r="A16" s="15" t="n"/>
      <c r="C16" s="15" t="n"/>
      <c r="E16" s="15" t="n"/>
      <c r="I16" s="15" t="n"/>
    </row>
    <row r="17">
      <c r="A17" s="15" t="n"/>
      <c r="C17" s="15" t="n"/>
      <c r="E17" s="15" t="n"/>
      <c r="I17" s="15" t="n"/>
    </row>
    <row r="18">
      <c r="A18" s="15" t="n"/>
      <c r="C18" s="15" t="n"/>
      <c r="E18" s="15" t="n"/>
      <c r="I18" s="15" t="n"/>
    </row>
    <row r="19">
      <c r="A19" s="15" t="n"/>
      <c r="C19" s="15" t="n"/>
      <c r="E19" s="15" t="n"/>
      <c r="I19" s="15" t="n"/>
    </row>
    <row r="20">
      <c r="A20" s="15" t="n"/>
      <c r="C20" s="15" t="n"/>
      <c r="E20" s="15" t="n"/>
      <c r="I20" s="15" t="n"/>
    </row>
    <row r="21">
      <c r="A21" s="15" t="n"/>
      <c r="C21" s="15" t="n"/>
      <c r="E21" s="15" t="n"/>
      <c r="I21" s="15" t="n"/>
    </row>
    <row r="22">
      <c r="A22" s="15" t="n"/>
      <c r="C22" s="15" t="n"/>
      <c r="E22" s="15" t="n"/>
      <c r="I22" s="15" t="n"/>
    </row>
    <row r="23">
      <c r="A23" s="15" t="n"/>
      <c r="C23" s="15" t="n"/>
      <c r="E23" s="15" t="n"/>
      <c r="I23" s="15" t="n"/>
    </row>
    <row r="24">
      <c r="A24" s="15" t="n"/>
      <c r="C24" s="15" t="n"/>
      <c r="E24" s="15" t="n"/>
      <c r="I24" s="15" t="n"/>
    </row>
    <row r="25">
      <c r="A25" s="15" t="n"/>
      <c r="C25" s="15" t="n"/>
      <c r="E25" s="15" t="n"/>
      <c r="I25" s="15" t="n"/>
    </row>
    <row r="26">
      <c r="A26" s="15" t="n"/>
      <c r="C26" s="15" t="n"/>
      <c r="E26" s="15" t="n"/>
      <c r="I26" s="15" t="n"/>
    </row>
    <row r="27">
      <c r="A27" s="15" t="n"/>
      <c r="C27" s="15" t="n"/>
      <c r="E27" s="15" t="n"/>
      <c r="I27" s="15" t="n"/>
    </row>
    <row r="28">
      <c r="A28" s="15" t="n"/>
      <c r="C28" s="15" t="n"/>
      <c r="E28" s="15" t="n"/>
      <c r="I28" s="15" t="n"/>
    </row>
    <row r="29">
      <c r="A29" s="15" t="n"/>
      <c r="C29" s="15" t="n"/>
      <c r="E29" s="15" t="n"/>
      <c r="I29" s="15" t="n"/>
    </row>
    <row r="30">
      <c r="A30" s="15" t="n"/>
      <c r="C30" s="15" t="n"/>
      <c r="E30" s="15" t="n"/>
      <c r="I30" s="15" t="n"/>
    </row>
    <row r="31">
      <c r="A31" s="15" t="n"/>
      <c r="C31" s="15" t="n"/>
      <c r="E31" s="15" t="n"/>
      <c r="I31" s="15" t="n"/>
    </row>
    <row r="32"/>
    <row r="33"/>
    <row r="34" ht="42" customHeight="1">
      <c r="A34" s="24" t="inlineStr">
        <is>
          <t>Puede ampliar las listas dentro de las filas preparadas. No deje huecos entre valores para evitar opciones vacías en los desplegables.</t>
        </is>
      </c>
      <c r="B34" s="40" t="n"/>
      <c r="C34" s="40" t="n"/>
      <c r="D34" s="40" t="n"/>
      <c r="E34" s="40" t="n"/>
      <c r="F34" s="40" t="n"/>
      <c r="G34" s="40" t="n"/>
      <c r="H34" s="40" t="n"/>
      <c r="I34" s="40" t="n"/>
      <c r="J34" s="40" t="n"/>
      <c r="K34" s="41" t="n"/>
    </row>
    <row r="35">
      <c r="A35" s="25" t="inlineStr">
        <is>
          <t>Los estados controlan los indicadores y las alertas; no conviene modificarlos.</t>
        </is>
      </c>
    </row>
  </sheetData>
  <autoFilter ref="A1:K31"/>
  <mergeCells count="1">
    <mergeCell ref="A34:K3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2" customHeight="1">
      <c r="A1" s="1" t="inlineStr">
        <is>
          <t>Cómo utilizar la plantilla</t>
        </is>
      </c>
    </row>
    <row r="2"/>
    <row r="3">
      <c r="A3" s="26" t="inlineStr">
        <is>
          <t>1. Preparar las listas</t>
        </is>
      </c>
      <c r="B3" s="27" t="n"/>
      <c r="C3" s="27" t="n"/>
      <c r="D3" s="27" t="n"/>
      <c r="E3" s="27" t="n"/>
      <c r="F3" s="27" t="n"/>
    </row>
    <row r="4" ht="42" customHeight="1">
      <c r="A4" s="28" t="inlineStr">
        <is>
          <t>Revise en la hoja «Listas» los proyectos, espacios, responsables y tipos de ensayo. Utilice nombres funcionales y evite incorporar datos personales innecesarios.</t>
        </is>
      </c>
      <c r="B4" s="29" t="n"/>
      <c r="C4" s="29" t="n"/>
      <c r="D4" s="29" t="n"/>
      <c r="E4" s="29" t="n"/>
      <c r="F4" s="29" t="n"/>
    </row>
    <row r="5"/>
    <row r="6">
      <c r="A6" s="26" t="inlineStr">
        <is>
          <t>2. Registrar un ensayo</t>
        </is>
      </c>
      <c r="B6" s="27" t="n"/>
      <c r="C6" s="27" t="n"/>
      <c r="D6" s="27" t="n"/>
      <c r="E6" s="27" t="n"/>
      <c r="F6" s="27" t="n"/>
    </row>
    <row r="7" ht="42" customHeight="1">
      <c r="A7" s="28" t="inlineStr">
        <is>
          <t>Añada una fila en «Ensayos» y complete el identificador, proyecto, escena o bloque, fecha, hora, duración, espacio, responsable, participantes, objetivo y estado.</t>
        </is>
      </c>
      <c r="B7" s="29" t="n"/>
      <c r="C7" s="29" t="n"/>
      <c r="D7" s="29" t="n"/>
      <c r="E7" s="29" t="n"/>
      <c r="F7" s="29" t="n"/>
    </row>
    <row r="8"/>
    <row r="9">
      <c r="A9" s="26" t="inlineStr">
        <is>
          <t>3. Confirmar la preparación</t>
        </is>
      </c>
      <c r="B9" s="27" t="n"/>
      <c r="C9" s="27" t="n"/>
      <c r="D9" s="27" t="n"/>
      <c r="E9" s="27" t="n"/>
      <c r="F9" s="27" t="n"/>
    </row>
    <row r="10" ht="42" customHeight="1">
      <c r="A10" s="28" t="inlineStr">
        <is>
          <t>Consulte la columna «Revisión». Un ensayo confirmado no debería mostrar datos obligatorios pendientes ni solapes de espacio.</t>
        </is>
      </c>
      <c r="B10" s="29" t="n"/>
      <c r="C10" s="29" t="n"/>
      <c r="D10" s="29" t="n"/>
      <c r="E10" s="29" t="n"/>
      <c r="F10" s="29" t="n"/>
    </row>
    <row r="11"/>
    <row r="12">
      <c r="A12" s="26" t="inlineStr">
        <is>
          <t>4. Cerrar un ensayo realizado</t>
        </is>
      </c>
      <c r="B12" s="27" t="n"/>
      <c r="C12" s="27" t="n"/>
      <c r="D12" s="27" t="n"/>
      <c r="E12" s="27" t="n"/>
      <c r="F12" s="27" t="n"/>
    </row>
    <row r="13" ht="42" customHeight="1">
      <c r="A13" s="28" t="inlineStr">
        <is>
          <t>Cambie el estado a «Realizado», registre el resultado y, si procede, añada una acción pendiente, su responsable y la fecha límite.</t>
        </is>
      </c>
      <c r="B13" s="29" t="n"/>
      <c r="C13" s="29" t="n"/>
      <c r="D13" s="29" t="n"/>
      <c r="E13" s="29" t="n"/>
      <c r="F13" s="29" t="n"/>
    </row>
    <row r="14"/>
    <row r="15">
      <c r="A15" s="26" t="inlineStr">
        <is>
          <t>5. Revisar el periodo</t>
        </is>
      </c>
      <c r="B15" s="27" t="n"/>
      <c r="C15" s="27" t="n"/>
      <c r="D15" s="27" t="n"/>
      <c r="E15" s="27" t="n"/>
      <c r="F15" s="27" t="n"/>
    </row>
    <row r="16" ht="42" customHeight="1">
      <c r="A16" s="28" t="inlineStr">
        <is>
          <t>En «Resumen», ajuste las fechas del periodo y la fecha de control. Los indicadores se actualizarán con los registros incluidos en ese intervalo.</t>
        </is>
      </c>
      <c r="B16" s="29" t="n"/>
      <c r="C16" s="29" t="n"/>
      <c r="D16" s="29" t="n"/>
      <c r="E16" s="29" t="n"/>
      <c r="F16" s="29" t="n"/>
    </row>
    <row r="17"/>
    <row r="18">
      <c r="A18" s="30" t="inlineStr">
        <is>
          <t>Leyenda de alertas</t>
        </is>
      </c>
      <c r="B18" s="31" t="n"/>
      <c r="C18" s="31" t="n"/>
      <c r="D18" s="31" t="n"/>
      <c r="E18" s="31" t="n"/>
      <c r="F18" s="31" t="n"/>
    </row>
    <row r="19">
      <c r="A19" s="32" t="inlineStr">
        <is>
          <t>Alerta</t>
        </is>
      </c>
      <c r="B19" s="32" t="inlineStr">
        <is>
          <t>Significado</t>
        </is>
      </c>
      <c r="C19" s="32" t="n"/>
      <c r="D19" s="32" t="n"/>
      <c r="E19" s="32" t="n"/>
      <c r="F19" s="32" t="n"/>
    </row>
    <row r="20" ht="36" customHeight="1">
      <c r="A20" s="24" t="inlineStr">
        <is>
          <t>Faltan datos obligatorios</t>
        </is>
      </c>
      <c r="B20" s="28" t="inlineStr">
        <is>
          <t>Falta al menos un campo esencial para organizar el ensayo.</t>
        </is>
      </c>
      <c r="C20" s="28" t="n"/>
      <c r="D20" s="28" t="n"/>
      <c r="E20" s="28" t="n"/>
      <c r="F20" s="28" t="n"/>
    </row>
    <row r="21" ht="36" customHeight="1">
      <c r="A21" s="33" t="inlineStr">
        <is>
          <t>Falta resultado</t>
        </is>
      </c>
      <c r="B21" s="34" t="inlineStr">
        <is>
          <t>El ensayo figura como realizado, pero no se ha documentado el resultado.</t>
        </is>
      </c>
      <c r="C21" s="34" t="n"/>
      <c r="D21" s="34" t="n"/>
      <c r="E21" s="34" t="n"/>
      <c r="F21" s="34" t="n"/>
    </row>
    <row r="22" ht="36" customHeight="1">
      <c r="A22" s="24" t="inlineStr">
        <is>
          <t>Completar responsable o fecha del pendiente</t>
        </is>
      </c>
      <c r="B22" s="28" t="inlineStr">
        <is>
          <t>Existe una acción pendiente sin responsable o sin fecha límite.</t>
        </is>
      </c>
      <c r="C22" s="28" t="n"/>
      <c r="D22" s="28" t="n"/>
      <c r="E22" s="28" t="n"/>
      <c r="F22" s="28" t="n"/>
    </row>
    <row r="23" ht="36" customHeight="1">
      <c r="A23" s="33" t="inlineStr">
        <is>
          <t>Pendiente vencido</t>
        </is>
      </c>
      <c r="B23" s="34" t="inlineStr">
        <is>
          <t>La fecha límite es anterior a la fecha de control.</t>
        </is>
      </c>
      <c r="C23" s="34" t="n"/>
      <c r="D23" s="34" t="n"/>
      <c r="E23" s="34" t="n"/>
      <c r="F23" s="34" t="n"/>
    </row>
    <row r="24" ht="36" customHeight="1">
      <c r="A24" s="24" t="inlineStr">
        <is>
          <t>Solape de espacio</t>
        </is>
      </c>
      <c r="B24" s="28" t="inlineStr">
        <is>
          <t>Otro ensayo activo utiliza el mismo espacio en un horario coincidente.</t>
        </is>
      </c>
      <c r="C24" s="28" t="n"/>
      <c r="D24" s="28" t="n"/>
      <c r="E24" s="28" t="n"/>
      <c r="F24" s="28" t="n"/>
    </row>
    <row r="25"/>
    <row r="26"/>
    <row r="27">
      <c r="A27" s="35" t="inlineStr">
        <is>
          <t>Nota final</t>
        </is>
      </c>
      <c r="B27" s="31" t="n"/>
      <c r="C27" s="31" t="n"/>
      <c r="D27" s="31" t="n"/>
      <c r="E27" s="31" t="n"/>
      <c r="F27" s="31" t="n"/>
    </row>
    <row r="28" ht="48" customHeight="1">
      <c r="A28" s="28" t="inlineStr">
        <is>
          <t>Esta plantilla es una herramienta de organización interna. No sustituye procedimientos contractuales, laborales, jurídicos o de prevención aplicables a cada producción.</t>
        </is>
      </c>
      <c r="B28" s="29" t="n"/>
      <c r="C28" s="29" t="n"/>
      <c r="D28" s="29" t="n"/>
      <c r="E28" s="29" t="n"/>
      <c r="F28" s="29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2026-09-07T20:10:44Z</dcterms:created>
  <dcterms:modified xmlns:dcterms="http://purl.org/dc/terms/" xmlns:xsi="http://www.w3.org/2001/XMLSchema-instance" xsi:type="dcterms:W3CDTF">2026-09-07T20:10:45+00:00Z</dcterms:modified>
</cp:coreProperties>
</file>