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Sesiones" sheetId="2" state="visible" r:id="rId2"/>
    <sheet xmlns:r="http://schemas.openxmlformats.org/officeDocument/2006/relationships" name="Listas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1" hidden="1">'Sesiones'!$A$5:$T$205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0 &quot;h&quot;"/>
    <numFmt numFmtId="166" formatCode="hh:mm"/>
  </numFmts>
  <fonts count="11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5B526A"/>
      <sz val="9"/>
    </font>
    <font>
      <name val="Aptos"/>
      <b val="1"/>
      <color rgb="008B1E2D"/>
      <sz val="10"/>
    </font>
    <font>
      <name val="Aptos"/>
      <b val="1"/>
      <color rgb="00FFFFFF"/>
      <sz val="10"/>
    </font>
    <font>
      <name val="Aptos"/>
      <b val="1"/>
      <color rgb="0026233F"/>
      <sz val="17"/>
    </font>
    <font>
      <name val="Aptos"/>
      <b val="1"/>
      <color rgb="00FFFFFF"/>
      <sz val="11"/>
    </font>
    <font>
      <name val="Aptos"/>
      <b val="1"/>
      <color rgb="0026233F"/>
      <sz val="10"/>
    </font>
    <font>
      <name val="Aptos"/>
      <i val="1"/>
      <color rgb="005B526A"/>
      <sz val="10"/>
    </font>
    <font>
      <name val="Aptos"/>
      <color rgb="0026233F"/>
      <sz val="10"/>
    </font>
    <font>
      <name val="Aptos"/>
      <b val="1"/>
      <color rgb="00B54552"/>
      <sz val="10"/>
    </font>
  </fonts>
  <fills count="8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FF0C7"/>
      </patternFill>
    </fill>
    <fill>
      <patternFill patternType="solid">
        <fgColor rgb="00E7E6E6"/>
      </patternFill>
    </fill>
    <fill>
      <patternFill patternType="solid">
        <fgColor rgb="00E05A47"/>
      </patternFill>
    </fill>
    <fill>
      <patternFill patternType="solid">
        <fgColor rgb="00F7F2FA"/>
      </patternFill>
    </fill>
    <fill>
      <patternFill patternType="solid">
        <fgColor rgb="00FFFFFF"/>
      </patternFill>
    </fill>
  </fills>
  <borders count="9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  <border>
      <left/>
      <right/>
      <top style="thin">
        <color rgb="00DDD3E8"/>
      </top>
      <bottom/>
      <diagonal/>
    </border>
    <border>
      <left/>
      <right style="thin">
        <color rgb="00DDD3E8"/>
      </right>
      <top style="thin">
        <color rgb="00DDD3E8"/>
      </top>
      <bottom/>
      <diagonal/>
    </border>
    <border>
      <left/>
      <right style="thin">
        <color rgb="00DDD3E8"/>
      </right>
      <top style="thin">
        <color rgb="00DDD3E8"/>
      </top>
      <bottom style="thin">
        <color rgb="00DDD3E8"/>
      </bottom>
      <diagonal/>
    </border>
    <border>
      <left style="thin">
        <color rgb="00DDD3E8"/>
      </left>
      <right/>
      <top/>
      <bottom/>
      <diagonal/>
    </border>
    <border>
      <left/>
      <right style="thin">
        <color rgb="00DDD3E8"/>
      </right>
      <top/>
      <bottom/>
      <diagonal/>
    </border>
    <border>
      <left style="thin">
        <color rgb="00DDD3E8"/>
      </left>
      <right/>
      <top/>
      <bottom style="thin">
        <color rgb="00DDD3E8"/>
      </bottom>
      <diagonal/>
    </border>
    <border>
      <left/>
      <right style="thin">
        <color rgb="00DDD3E8"/>
      </right>
      <top/>
      <bottom style="thin">
        <color rgb="00DDD3E8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164" fontId="0" fillId="3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0" fillId="0" borderId="1" pivotButton="0" quotePrefix="0" xfId="0"/>
    <xf numFmtId="0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left" vertical="center"/>
    </xf>
    <xf numFmtId="0" fontId="0" fillId="7" borderId="1" applyAlignment="1" pivotButton="0" quotePrefix="0" xfId="0">
      <alignment horizontal="center" vertical="center"/>
    </xf>
    <xf numFmtId="0" fontId="6" fillId="2" borderId="0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left" vertical="center"/>
    </xf>
    <xf numFmtId="164" fontId="9" fillId="3" borderId="1" applyAlignment="1" pivotButton="0" quotePrefix="0" xfId="0">
      <alignment horizontal="center" vertical="center"/>
    </xf>
    <xf numFmtId="166" fontId="9" fillId="3" borderId="1" applyAlignment="1" pivotButton="0" quotePrefix="0" xfId="0">
      <alignment horizontal="center" vertical="center"/>
    </xf>
    <xf numFmtId="165" fontId="9" fillId="4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left" vertical="top" wrapText="1"/>
    </xf>
    <xf numFmtId="0" fontId="9" fillId="3" borderId="1" applyAlignment="1" pivotButton="0" quotePrefix="0" xfId="0">
      <alignment horizontal="center" vertical="center"/>
    </xf>
    <xf numFmtId="1" fontId="9" fillId="4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left" vertical="center"/>
    </xf>
    <xf numFmtId="0" fontId="10" fillId="3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0" fillId="6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3" pivotButton="0" quotePrefix="0" xfId="0"/>
    <xf numFmtId="0" fontId="0" fillId="0" borderId="7" pivotButton="0" quotePrefix="0" xfId="0"/>
    <xf numFmtId="0" fontId="0" fillId="0" borderId="8" pivotButton="0" quotePrefix="0" xfId="0"/>
    <xf numFmtId="166" fontId="9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10">
    <dxf>
      <font>
        <name val="Aptos"/>
        <b val="1"/>
        <color rgb="008B1E2D"/>
        <sz val="10"/>
      </font>
      <fill>
        <patternFill patternType="solid">
          <fgColor rgb="00F4CCCC"/>
        </patternFill>
      </fill>
    </dxf>
    <dxf>
      <fill>
        <patternFill patternType="solid">
          <fgColor rgb="00D9EDE9"/>
        </patternFill>
      </fill>
    </dxf>
    <dxf>
      <font>
        <name val="Aptos"/>
        <b val="1"/>
        <color rgb="008B1E2D"/>
        <sz val="10"/>
      </font>
      <fill>
        <patternFill patternType="solid">
          <fgColor rgb="00FFD966"/>
        </patternFill>
      </fill>
    </dxf>
    <dxf>
      <font>
        <name val="Aptos"/>
        <b val="1"/>
        <color rgb="0016867A"/>
        <sz val="10"/>
      </font>
      <fill>
        <patternFill patternType="solid">
          <fgColor rgb="00D9EDE9"/>
        </patternFill>
      </fill>
    </dxf>
    <dxf>
      <font>
        <name val="Aptos"/>
        <b val="1"/>
        <color rgb="008B1E2D"/>
        <sz val="10"/>
      </font>
      <fill>
        <patternFill patternType="solid">
          <fgColor rgb="00FCE4D6"/>
        </patternFill>
      </fill>
    </dxf>
    <dxf>
      <font>
        <name val="Aptos"/>
        <b val="1"/>
        <color rgb="008B1E2D"/>
        <sz val="10"/>
      </font>
      <fill>
        <patternFill patternType="solid">
          <fgColor rgb="00F4B183"/>
        </patternFill>
      </fill>
    </dxf>
    <dxf>
      <font>
        <name val="Aptos"/>
        <color rgb="0026233F"/>
        <sz val="10"/>
      </font>
      <fill>
        <patternFill patternType="solid">
          <fgColor rgb="00FFD966"/>
        </patternFill>
      </fill>
    </dxf>
    <dxf>
      <font>
        <name val="Aptos"/>
        <color rgb="0026233F"/>
        <sz val="10"/>
      </font>
      <fill>
        <patternFill patternType="solid">
          <fgColor rgb="00DDEBF7"/>
        </patternFill>
      </fill>
    </dxf>
    <dxf>
      <font>
        <name val="Aptos"/>
        <strike val="1"/>
        <color rgb="005B526A"/>
        <sz val="10"/>
      </font>
      <fill>
        <patternFill patternType="solid">
          <fgColor rgb="00D9E1F2"/>
        </patternFill>
      </fill>
    </dxf>
    <dxf>
      <font>
        <name val="Aptos"/>
        <color rgb="0026233F"/>
        <sz val="10"/>
      </font>
      <fill>
        <patternFill patternType="solid">
          <fgColor rgb="00D9ED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Sesiones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'Resumen'!B13</f>
            </strRef>
          </tx>
          <spPr>
            <a:solidFill xmlns:a="http://schemas.openxmlformats.org/drawingml/2006/main">
              <a:srgbClr val="E05A47"/>
            </a:solidFill>
            <a:ln xmlns:a="http://schemas.openxmlformats.org/drawingml/2006/main">
              <a:solidFill>
                <a:srgbClr val="E05A47"/>
              </a:solidFill>
              <a:prstDash val="solid"/>
            </a:ln>
          </spPr>
          <cat>
            <numRef>
              <f>'Resumen'!$A$14:$A$17</f>
            </numRef>
          </cat>
          <val>
            <numRef>
              <f>'Resumen'!$B$14:$B$17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Sesiones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Sesiones por tipo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'Resumen'!E13</f>
            </strRef>
          </tx>
          <spPr>
            <a:solidFill xmlns:a="http://schemas.openxmlformats.org/drawingml/2006/main">
              <a:srgbClr val="16867A"/>
            </a:solidFill>
            <a:ln xmlns:a="http://schemas.openxmlformats.org/drawingml/2006/main">
              <a:solidFill>
                <a:srgbClr val="16867A"/>
              </a:solidFill>
              <a:prstDash val="solid"/>
            </a:ln>
          </spPr>
          <cat>
            <numRef>
              <f>'Resumen'!$D$14:$D$22</f>
            </numRef>
          </cat>
          <val>
            <numRef>
              <f>'Resumen'!$E$14:$E$22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Sesiones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12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33</row>
      <rowOff>0</rowOff>
    </from>
    <ext cx="5400000" cy="295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esiones" displayName="tblSesiones" ref="A5:T205" headerRowCount="1">
  <autoFilter ref="A5:T205"/>
  <tableColumns count="20">
    <tableColumn id="1" name="ID sesión"/>
    <tableColumn id="2" name="Fecha"/>
    <tableColumn id="3" name="Hora de inicio"/>
    <tableColumn id="4" name="Hora de fin"/>
    <tableColumn id="5" name="Duración"/>
    <tableColumn id="6" name="Cliente / proyecto"/>
    <tableColumn id="7" name="Tipo de sesión"/>
    <tableColumn id="8" name="Modalidad / ubicación"/>
    <tableColumn id="9" name="Detalle de ubicación"/>
    <tableColumn id="10" name="Responsable"/>
    <tableColumn id="11" name="Nº de asistentes"/>
    <tableColumn id="12" name="Fecha límite de preparación"/>
    <tableColumn id="13" name="Estado de preparación"/>
    <tableColumn id="14" name="Equipo previsto"/>
    <tableColumn id="15" name="Material pendiente"/>
    <tableColumn id="16" name="Estado de la sesión"/>
    <tableColumn id="17" name="Prioridad"/>
    <tableColumn id="18" name="Notas operativas"/>
    <tableColumn id="19" name="Días para la sesión"/>
    <tableColumn id="20" name="Revisión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3" customWidth="1" min="3" max="3"/>
    <col width="24" customWidth="1" min="4" max="4"/>
    <col width="14" customWidth="1" min="5" max="5"/>
    <col width="3" customWidth="1" min="6" max="6"/>
    <col width="22" customWidth="1" min="7" max="7"/>
    <col width="17" customWidth="1" min="8" max="8"/>
  </cols>
  <sheetData>
    <row r="1" ht="32" customHeight="1">
      <c r="A1" s="1" t="inlineStr">
        <is>
          <t>PLANIFICADOR DE SESIONES DE FOTOGRAFÍA</t>
        </is>
      </c>
    </row>
    <row r="2"/>
    <row r="3">
      <c r="A3" s="2" t="inlineStr">
        <is>
          <t>Desde</t>
        </is>
      </c>
      <c r="B3" s="3">
        <f>DATE(YEAR(TODAY()),MONTH(TODAY()),1)</f>
        <v/>
      </c>
      <c r="D3" s="2" t="inlineStr">
        <is>
          <t>Hasta</t>
        </is>
      </c>
      <c r="E3" s="3">
        <f>EOMONTH(B3,0)</f>
        <v/>
      </c>
      <c r="G3" s="2" t="inlineStr">
        <is>
          <t>Última revisión</t>
        </is>
      </c>
      <c r="H3" s="4">
        <f>TODAY()</f>
        <v/>
      </c>
    </row>
    <row r="4" ht="19" customHeight="1">
      <c r="A4" s="5">
        <f>IF(OR(B3="",E3=""),"Indica el periodo de análisis.",IF(E3&lt;B3,"Revisa el periodo: la fecha final es anterior a la inicial.",""))</f>
        <v/>
      </c>
    </row>
    <row r="5"/>
    <row r="6">
      <c r="A6" s="6" t="inlineStr">
        <is>
          <t>Sesiones registradas</t>
        </is>
      </c>
      <c r="B6" s="33" t="n"/>
      <c r="D6" s="6" t="inlineStr">
        <is>
          <t>Confirmadas</t>
        </is>
      </c>
      <c r="E6" s="33" t="n"/>
      <c r="G6" s="6" t="inlineStr">
        <is>
          <t>Horas previstas</t>
        </is>
      </c>
      <c r="H6" s="33" t="n"/>
    </row>
    <row r="7">
      <c r="A7" s="8">
        <f>IF(OR($B$3="",$E$3=""),"",COUNTIFS(Sesiones!$B$6:$B$205,"&gt;="&amp;$B$3,Sesiones!$B$6:$B$205,"&lt;="&amp;$E$3))</f>
        <v/>
      </c>
      <c r="B7" s="34" t="n"/>
      <c r="D7" s="8">
        <f>IF(OR($B$3="",$E$3=""),"",COUNTIFS(Sesiones!$B$6:$B$205,"&gt;="&amp;$B$3,Sesiones!$B$6:$B$205,"&lt;="&amp;$E$3,Sesiones!$P$6:$P$205,"Confirmada"))</f>
        <v/>
      </c>
      <c r="E7" s="34" t="n"/>
      <c r="G7" s="9">
        <f>IF(OR($B$3="",$E$3=""),"",SUMIFS(Sesiones!$E$6:$E$205,Sesiones!$B$6:$B$205,"&gt;="&amp;$B$3,Sesiones!$B$6:$B$205,"&lt;="&amp;$E$3,Sesiones!$P$6:$P$205,"&lt;&gt;Cancelada"))</f>
        <v/>
      </c>
      <c r="H7" s="34" t="n"/>
    </row>
    <row r="8">
      <c r="A8" s="35" t="n"/>
      <c r="B8" s="36" t="n"/>
      <c r="D8" s="35" t="n"/>
      <c r="E8" s="36" t="n"/>
      <c r="G8" s="35" t="n"/>
      <c r="H8" s="36" t="n"/>
    </row>
    <row r="9">
      <c r="A9" s="6" t="inlineStr">
        <is>
          <t>Preparación pendiente</t>
        </is>
      </c>
      <c r="B9" s="33" t="n"/>
      <c r="D9" s="6" t="inlineStr">
        <is>
          <t>Con material pendiente</t>
        </is>
      </c>
      <c r="E9" s="33" t="n"/>
      <c r="G9" s="6" t="inlineStr">
        <is>
          <t>Solapamientos</t>
        </is>
      </c>
      <c r="H9" s="33" t="n"/>
    </row>
    <row r="10">
      <c r="A10" s="8">
        <f>IF(OR($B$3="",$E$3=""),"",COUNTIFS(Sesiones!$B$6:$B$205,"&gt;="&amp;$B$3,Sesiones!$B$6:$B$205,"&lt;="&amp;$E$3,Sesiones!$M$6:$M$205,"&lt;&gt;Lista",Sesiones!$M$6:$M$205,"&lt;&gt;No aplica",Sesiones!$P$6:$P$205,"&lt;&gt;Realizada",Sesiones!$P$6:$P$205,"&lt;&gt;Cancelada"))</f>
        <v/>
      </c>
      <c r="B10" s="34" t="n"/>
      <c r="D10" s="8">
        <f>IF(OR($B$3="",$E$3=""),"",COUNTIFS(Sesiones!$B$6:$B$205,"&gt;="&amp;$B$3,Sesiones!$B$6:$B$205,"&lt;="&amp;$E$3,Sesiones!$O$6:$O$205,"&lt;&gt;",Sesiones!$P$6:$P$205,"&lt;&gt;Realizada",Sesiones!$P$6:$P$205,"&lt;&gt;Cancelada"))</f>
        <v/>
      </c>
      <c r="E10" s="34" t="n"/>
      <c r="G10" s="8">
        <f>IF(OR($B$3="",$E$3=""),"",COUNTIFS(Sesiones!$B$6:$B$205,"&gt;="&amp;$B$3,Sesiones!$B$6:$B$205,"&lt;="&amp;$E$3,Sesiones!$T$6:$T$205,"Solapamiento"))</f>
        <v/>
      </c>
      <c r="H10" s="34" t="n"/>
    </row>
    <row r="11">
      <c r="A11" s="35" t="n"/>
      <c r="B11" s="36" t="n"/>
      <c r="D11" s="35" t="n"/>
      <c r="E11" s="36" t="n"/>
      <c r="G11" s="35" t="n"/>
      <c r="H11" s="36" t="n"/>
    </row>
    <row r="12"/>
    <row r="13">
      <c r="A13" s="6" t="inlineStr">
        <is>
          <t>Estado</t>
        </is>
      </c>
      <c r="B13" s="6" t="inlineStr">
        <is>
          <t>Sesiones</t>
        </is>
      </c>
      <c r="D13" s="6" t="inlineStr">
        <is>
          <t>Tipo de sesión</t>
        </is>
      </c>
      <c r="E13" s="6" t="inlineStr">
        <is>
          <t>Sesiones</t>
        </is>
      </c>
    </row>
    <row r="14">
      <c r="A14" s="10" t="inlineStr">
        <is>
          <t>Pendiente</t>
        </is>
      </c>
      <c r="B14" s="11">
        <f>IF(OR($B$3="",$E$3=""),"",COUNTIFS(Sesiones!$B$6:$B$205,"&gt;="&amp;$B$3,Sesiones!$B$6:$B$205,"&lt;="&amp;$E$3,Sesiones!$P$6:$P$205,A14))</f>
        <v/>
      </c>
      <c r="D14" s="10" t="inlineStr">
        <is>
          <t>Retrato</t>
        </is>
      </c>
      <c r="E14" s="11">
        <f>IF(OR($B$3="",$E$3=""),"",COUNTIFS(Sesiones!$B$6:$B$205,"&gt;="&amp;$B$3,Sesiones!$B$6:$B$205,"&lt;="&amp;$E$3,Sesiones!$G$6:$G$205,D14))</f>
        <v/>
      </c>
    </row>
    <row r="15">
      <c r="A15" s="12" t="inlineStr">
        <is>
          <t>Confirmada</t>
        </is>
      </c>
      <c r="B15" s="13">
        <f>IF(OR($B$3="",$E$3=""),"",COUNTIFS(Sesiones!$B$6:$B$205,"&gt;="&amp;$B$3,Sesiones!$B$6:$B$205,"&lt;="&amp;$E$3,Sesiones!$P$6:$P$205,A15))</f>
        <v/>
      </c>
      <c r="D15" s="12" t="inlineStr">
        <is>
          <t>Producto</t>
        </is>
      </c>
      <c r="E15" s="13">
        <f>IF(OR($B$3="",$E$3=""),"",COUNTIFS(Sesiones!$B$6:$B$205,"&gt;="&amp;$B$3,Sesiones!$B$6:$B$205,"&lt;="&amp;$E$3,Sesiones!$G$6:$G$205,D15))</f>
        <v/>
      </c>
    </row>
    <row r="16">
      <c r="A16" s="10" t="inlineStr">
        <is>
          <t>Realizada</t>
        </is>
      </c>
      <c r="B16" s="11">
        <f>IF(OR($B$3="",$E$3=""),"",COUNTIFS(Sesiones!$B$6:$B$205,"&gt;="&amp;$B$3,Sesiones!$B$6:$B$205,"&lt;="&amp;$E$3,Sesiones!$P$6:$P$205,A16))</f>
        <v/>
      </c>
      <c r="D16" s="10" t="inlineStr">
        <is>
          <t>Corporativa</t>
        </is>
      </c>
      <c r="E16" s="11">
        <f>IF(OR($B$3="",$E$3=""),"",COUNTIFS(Sesiones!$B$6:$B$205,"&gt;="&amp;$B$3,Sesiones!$B$6:$B$205,"&lt;="&amp;$E$3,Sesiones!$G$6:$G$205,D16))</f>
        <v/>
      </c>
    </row>
    <row r="17">
      <c r="A17" s="12" t="inlineStr">
        <is>
          <t>Cancelada</t>
        </is>
      </c>
      <c r="B17" s="13">
        <f>IF(OR($B$3="",$E$3=""),"",COUNTIFS(Sesiones!$B$6:$B$205,"&gt;="&amp;$B$3,Sesiones!$B$6:$B$205,"&lt;="&amp;$E$3,Sesiones!$P$6:$P$205,A17))</f>
        <v/>
      </c>
      <c r="D17" s="12" t="inlineStr">
        <is>
          <t>Evento</t>
        </is>
      </c>
      <c r="E17" s="13">
        <f>IF(OR($B$3="",$E$3=""),"",COUNTIFS(Sesiones!$B$6:$B$205,"&gt;="&amp;$B$3,Sesiones!$B$6:$B$205,"&lt;="&amp;$E$3,Sesiones!$G$6:$G$205,D17))</f>
        <v/>
      </c>
    </row>
    <row r="18">
      <c r="D18" s="10" t="inlineStr">
        <is>
          <t>Moda</t>
        </is>
      </c>
      <c r="E18" s="11">
        <f>IF(OR($B$3="",$E$3=""),"",COUNTIFS(Sesiones!$B$6:$B$205,"&gt;="&amp;$B$3,Sesiones!$B$6:$B$205,"&lt;="&amp;$E$3,Sesiones!$G$6:$G$205,D18))</f>
        <v/>
      </c>
    </row>
    <row r="19">
      <c r="D19" s="12" t="inlineStr">
        <is>
          <t>Gastronomía</t>
        </is>
      </c>
      <c r="E19" s="13">
        <f>IF(OR($B$3="",$E$3=""),"",COUNTIFS(Sesiones!$B$6:$B$205,"&gt;="&amp;$B$3,Sesiones!$B$6:$B$205,"&lt;="&amp;$E$3,Sesiones!$G$6:$G$205,D19))</f>
        <v/>
      </c>
    </row>
    <row r="20">
      <c r="D20" s="10" t="inlineStr">
        <is>
          <t>Inmobiliaria</t>
        </is>
      </c>
      <c r="E20" s="11">
        <f>IF(OR($B$3="",$E$3=""),"",COUNTIFS(Sesiones!$B$6:$B$205,"&gt;="&amp;$B$3,Sesiones!$B$6:$B$205,"&lt;="&amp;$E$3,Sesiones!$G$6:$G$205,D20))</f>
        <v/>
      </c>
    </row>
    <row r="21">
      <c r="D21" s="12" t="inlineStr">
        <is>
          <t>Familiar</t>
        </is>
      </c>
      <c r="E21" s="13">
        <f>IF(OR($B$3="",$E$3=""),"",COUNTIFS(Sesiones!$B$6:$B$205,"&gt;="&amp;$B$3,Sesiones!$B$6:$B$205,"&lt;="&amp;$E$3,Sesiones!$G$6:$G$205,D21))</f>
        <v/>
      </c>
    </row>
    <row r="22">
      <c r="D22" s="10" t="inlineStr">
        <is>
          <t>Editorial</t>
        </is>
      </c>
      <c r="E22" s="11">
        <f>IF(OR($B$3="",$E$3=""),"",COUNTIFS(Sesiones!$B$6:$B$205,"&gt;="&amp;$B$3,Sesiones!$B$6:$B$205,"&lt;="&amp;$E$3,Sesiones!$G$6:$G$205,D22))</f>
        <v/>
      </c>
    </row>
    <row r="23"/>
    <row r="24"/>
    <row r="25"/>
    <row r="26">
      <c r="A26" s="14" t="inlineStr">
        <is>
          <t>CONTROL OPERATIVO</t>
        </is>
      </c>
    </row>
    <row r="27">
      <c r="A27" s="10" t="inlineStr">
        <is>
          <t>Filas con datos incompletos</t>
        </is>
      </c>
      <c r="B27" s="11">
        <f>COUNTIF(Sesiones!$T$6:$T$205,"Faltan datos")</f>
        <v/>
      </c>
    </row>
    <row r="28">
      <c r="A28" s="12" t="inlineStr">
        <is>
          <t>Horarios no válidos</t>
        </is>
      </c>
      <c r="B28" s="13">
        <f>COUNTIF(Sesiones!$T$6:$T$205,"Horario no válido")</f>
        <v/>
      </c>
    </row>
    <row r="29">
      <c r="A29" s="10" t="inlineStr">
        <is>
          <t>Fechas pasadas sin cerrar</t>
        </is>
      </c>
      <c r="B29" s="11">
        <f>COUNTIF(Sesiones!$T$6:$T$205,"Fecha pasada")</f>
        <v/>
      </c>
    </row>
    <row r="30">
      <c r="A30" s="12" t="inlineStr">
        <is>
          <t>Preparaciones vencidas</t>
        </is>
      </c>
      <c r="B30" s="13">
        <f>COUNTIF(Sesiones!$T$6:$T$205,"Preparación vencida")</f>
        <v/>
      </c>
    </row>
    <row r="31">
      <c r="A31" s="10" t="inlineStr">
        <is>
          <t>Material urgente pendiente</t>
        </is>
      </c>
      <c r="B31" s="11">
        <f>COUNTIF(Sesiones!$T$6:$T$205,"Material pendiente")</f>
        <v/>
      </c>
    </row>
    <row r="32">
      <c r="A32" s="15" t="inlineStr">
        <is>
          <t>Total de incidencias</t>
        </is>
      </c>
      <c r="B32" s="15">
        <f>SUM(B27:B31)+COUNTIF(Sesiones!$T$6:$T$205,"Solapamiento")</f>
        <v/>
      </c>
    </row>
  </sheetData>
  <mergeCells count="15">
    <mergeCell ref="A4:H4"/>
    <mergeCell ref="D6:E6"/>
    <mergeCell ref="A26:H26"/>
    <mergeCell ref="G7:H8"/>
    <mergeCell ref="D7:E8"/>
    <mergeCell ref="A7:B8"/>
    <mergeCell ref="G10:H11"/>
    <mergeCell ref="A10:B11"/>
    <mergeCell ref="G6:H6"/>
    <mergeCell ref="A1:H1"/>
    <mergeCell ref="A9:B9"/>
    <mergeCell ref="G9:H9"/>
    <mergeCell ref="D9:E9"/>
    <mergeCell ref="A6:B6"/>
    <mergeCell ref="D10:E11"/>
  </mergeCells>
  <conditionalFormatting sqref="A4">
    <cfRule type="expression" priority="1" dxfId="0">
      <formula>A4&lt;&gt;""</formula>
    </cfRule>
  </conditionalFormatting>
  <conditionalFormatting sqref="G10">
    <cfRule type="cellIs" priority="2" operator="equal" dxfId="1">
      <formula>0</formula>
    </cfRule>
    <cfRule type="cellIs" priority="3" operator="greaterThan" dxfId="0">
      <formula>0</formula>
    </cfRule>
  </conditionalFormatting>
  <conditionalFormatting sqref="B32">
    <cfRule type="cellIs" priority="4" operator="equal" dxfId="1">
      <formula>0</formula>
    </cfRule>
    <cfRule type="cellIs" priority="5" operator="greaterThan" dxfId="2">
      <formula>0</formula>
    </cfRule>
  </conditionalFormatting>
  <dataValidations count="2">
    <dataValidation sqref="B3" showDropDown="0" showInputMessage="0" showErrorMessage="1" allowBlank="0" errorTitle="Fecha no válida" error="Introduce una fecha entre el 01/01/2020 y el 31/12/2035." type="date" operator="between">
      <formula1>DATE(2020,1,1)</formula1>
      <formula2>DATE(2035,12,31)</formula2>
    </dataValidation>
    <dataValidation sqref="E3" showDropDown="0" showInputMessage="0" showErrorMessage="1" allowBlank="0" errorTitle="Periodo no válido" error="La fecha final debe ser igual o posterior a la fecha inicial." type="custom">
      <formula1>=E3&gt;=B3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205"/>
  <sheetViews>
    <sheetView showGridLines="1" zoomScale="8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1" customWidth="1" min="5" max="5"/>
    <col width="28" customWidth="1" min="6" max="6"/>
    <col width="17" customWidth="1" min="7" max="7"/>
    <col width="22" customWidth="1" min="8" max="8"/>
    <col width="28" customWidth="1" min="9" max="9"/>
    <col width="22" customWidth="1" min="10" max="10"/>
    <col width="14" customWidth="1" min="11" max="11"/>
    <col width="18" customWidth="1" min="12" max="12"/>
    <col width="20" customWidth="1" min="13" max="13"/>
    <col width="32" customWidth="1" min="14" max="14"/>
    <col width="32" customWidth="1" min="15" max="15"/>
    <col width="18" customWidth="1" min="16" max="16"/>
    <col width="12" customWidth="1" min="17" max="17"/>
    <col width="36" customWidth="1" min="18" max="18"/>
    <col width="15" customWidth="1" min="19" max="19"/>
    <col width="23" customWidth="1" min="20" max="20"/>
  </cols>
  <sheetData>
    <row r="1" ht="32" customHeight="1">
      <c r="A1" s="1" t="inlineStr">
        <is>
          <t>AGENDA DE SESIONES</t>
        </is>
      </c>
    </row>
    <row r="2" ht="22" customHeight="1">
      <c r="A2" s="16" t="inlineStr">
        <is>
          <t>Introduce una fila por sesión. Las columnas grises se calculan automáticamente.</t>
        </is>
      </c>
    </row>
    <row r="3"/>
    <row r="4"/>
    <row r="5" ht="34" customHeight="1">
      <c r="A5" s="17" t="inlineStr">
        <is>
          <t>ID sesión</t>
        </is>
      </c>
      <c r="B5" s="17" t="inlineStr">
        <is>
          <t>Fecha</t>
        </is>
      </c>
      <c r="C5" s="17" t="inlineStr">
        <is>
          <t>Hora de inicio</t>
        </is>
      </c>
      <c r="D5" s="17" t="inlineStr">
        <is>
          <t>Hora de fin</t>
        </is>
      </c>
      <c r="E5" s="17" t="inlineStr">
        <is>
          <t>Duración</t>
        </is>
      </c>
      <c r="F5" s="17" t="inlineStr">
        <is>
          <t>Cliente / proyecto</t>
        </is>
      </c>
      <c r="G5" s="17" t="inlineStr">
        <is>
          <t>Tipo de sesión</t>
        </is>
      </c>
      <c r="H5" s="17" t="inlineStr">
        <is>
          <t>Modalidad / ubicación</t>
        </is>
      </c>
      <c r="I5" s="17" t="inlineStr">
        <is>
          <t>Detalle de ubicación</t>
        </is>
      </c>
      <c r="J5" s="17" t="inlineStr">
        <is>
          <t>Responsable</t>
        </is>
      </c>
      <c r="K5" s="17" t="inlineStr">
        <is>
          <t>Nº de asistentes</t>
        </is>
      </c>
      <c r="L5" s="17" t="inlineStr">
        <is>
          <t>Fecha límite de preparación</t>
        </is>
      </c>
      <c r="M5" s="17" t="inlineStr">
        <is>
          <t>Estado de preparación</t>
        </is>
      </c>
      <c r="N5" s="17" t="inlineStr">
        <is>
          <t>Equipo previsto</t>
        </is>
      </c>
      <c r="O5" s="17" t="inlineStr">
        <is>
          <t>Material pendiente</t>
        </is>
      </c>
      <c r="P5" s="17" t="inlineStr">
        <is>
          <t>Estado de la sesión</t>
        </is>
      </c>
      <c r="Q5" s="17" t="inlineStr">
        <is>
          <t>Prioridad</t>
        </is>
      </c>
      <c r="R5" s="17" t="inlineStr">
        <is>
          <t>Notas operativas</t>
        </is>
      </c>
      <c r="S5" s="17" t="inlineStr">
        <is>
          <t>Días para la sesión</t>
        </is>
      </c>
      <c r="T5" s="17" t="inlineStr">
        <is>
          <t>Revisión</t>
        </is>
      </c>
    </row>
    <row r="6" ht="31" customHeight="1">
      <c r="A6" s="18" t="inlineStr">
        <is>
          <t>SES-2026-001</t>
        </is>
      </c>
      <c r="B6" s="19" t="n">
        <v>46275</v>
      </c>
      <c r="C6" s="37" t="n">
        <v>0.375</v>
      </c>
      <c r="D6" s="37" t="n">
        <v>0.4791666666666667</v>
      </c>
      <c r="E6" s="21">
        <f>IF(OR(B6="",C6="",D6=""),"",IF(D6&lt;=C6,"",(D6-C6)*24))</f>
        <v/>
      </c>
      <c r="F6" s="22" t="inlineStr">
        <is>
          <t>Retratos Bruma — proyecto ficticio</t>
        </is>
      </c>
      <c r="G6" s="18" t="inlineStr">
        <is>
          <t>Retrato</t>
        </is>
      </c>
      <c r="H6" s="18" t="inlineStr">
        <is>
          <t>Estudio propio</t>
        </is>
      </c>
      <c r="I6" s="22" t="inlineStr">
        <is>
          <t>Plató Azul</t>
        </is>
      </c>
      <c r="J6" s="18" t="inlineStr">
        <is>
          <t>Alba Ríos — ficticia</t>
        </is>
      </c>
      <c r="K6" s="23" t="n">
        <v>4</v>
      </c>
      <c r="L6" s="19" t="n">
        <v>46274</v>
      </c>
      <c r="M6" s="18" t="inlineStr">
        <is>
          <t>Lista</t>
        </is>
      </c>
      <c r="N6" s="22" t="inlineStr">
        <is>
          <t>Cámara A, 85 mm, dos flashes</t>
        </is>
      </c>
      <c r="O6" s="22" t="inlineStr"/>
      <c r="P6" s="23" t="inlineStr">
        <is>
          <t>Confirmada</t>
        </is>
      </c>
      <c r="Q6" s="23" t="inlineStr">
        <is>
          <t>Alta</t>
        </is>
      </c>
      <c r="R6" s="22" t="inlineStr">
        <is>
          <t>Fondo gris preparado</t>
        </is>
      </c>
      <c r="S6" s="24">
        <f>IF(B6="","",B6-TODAY())</f>
        <v/>
      </c>
      <c r="T6" s="25">
        <f>IF(COUNTA(A6:D6,F6:R6)=0,"",IF(OR(A6="",B6="",C6="",D6="",F6="",G6="",H6="",J6="",M6="",P6="",Q6=""),"Faltan datos",IF(D6&lt;=C6,"Horario no válido",IF(AND(P6&lt;&gt;"Cancelada",SUMPRODUCT(($B$6:$B$205=B6)*($J$6:$J$205=J6)*($P$6:$P$205&lt;&gt;"Cancelada")*($C$6:$C$205&lt;D6)*($D$6:$D$205&gt;C6)*(ROW($B$6:$B$205)&lt;&gt;ROW(B6)))&gt;0),"Solapamiento",IF(AND(B6&lt;TODAY(),P6&lt;&gt;"Realizada",P6&lt;&gt;"Cancelada"),"Fecha pasada",IF(AND(L6&lt;&gt;"",L6&lt;TODAY(),M6&lt;&gt;"Lista",M6&lt;&gt;"No aplica",P6&lt;&gt;"Realizada",P6&lt;&gt;"Cancelada"),"Preparación vencida",IF(AND(O6&lt;&gt;"",B6&gt;=TODAY(),B6-TODAY()&lt;=2,P6&lt;&gt;"Realizada",P6&lt;&gt;"Cancelada"),"Material pendiente","Correcto")))))))</f>
        <v/>
      </c>
    </row>
    <row r="7" ht="31" customHeight="1">
      <c r="A7" s="18" t="inlineStr">
        <is>
          <t>SES-2026-002</t>
        </is>
      </c>
      <c r="B7" s="19" t="n">
        <v>46275</v>
      </c>
      <c r="C7" s="37" t="n">
        <v>0.5208333333333334</v>
      </c>
      <c r="D7" s="37" t="n">
        <v>0.625</v>
      </c>
      <c r="E7" s="21">
        <f>IF(OR(B7="",C7="",D7=""),"",IF(D7&lt;=C7,"",(D7-C7)*24))</f>
        <v/>
      </c>
      <c r="F7" s="22" t="inlineStr">
        <is>
          <t>Cerámica Nimbo — empresa ficticia</t>
        </is>
      </c>
      <c r="G7" s="18" t="inlineStr">
        <is>
          <t>Producto</t>
        </is>
      </c>
      <c r="H7" s="18" t="inlineStr">
        <is>
          <t>Estudio propio</t>
        </is>
      </c>
      <c r="I7" s="22" t="inlineStr">
        <is>
          <t>Mesa de producto</t>
        </is>
      </c>
      <c r="J7" s="18" t="inlineStr">
        <is>
          <t>Alba Ríos — ficticia</t>
        </is>
      </c>
      <c r="K7" s="23" t="n">
        <v>3</v>
      </c>
      <c r="L7" s="19" t="n">
        <v>46274</v>
      </c>
      <c r="M7" s="18" t="inlineStr">
        <is>
          <t>En preparación</t>
        </is>
      </c>
      <c r="N7" s="22" t="inlineStr">
        <is>
          <t>Cámara A, 100 mm macro, trípode</t>
        </is>
      </c>
      <c r="O7" s="22" t="inlineStr">
        <is>
          <t>Difusor pequeño</t>
        </is>
      </c>
      <c r="P7" s="23" t="inlineStr">
        <is>
          <t>Confirmada</t>
        </is>
      </c>
      <c r="Q7" s="23" t="inlineStr">
        <is>
          <t>Media</t>
        </is>
      </c>
      <c r="R7" s="22" t="inlineStr">
        <is>
          <t>Fotografiar doce piezas</t>
        </is>
      </c>
      <c r="S7" s="24">
        <f>IF(B7="","",B7-TODAY())</f>
        <v/>
      </c>
      <c r="T7" s="25">
        <f>IF(COUNTA(A7:D7,F7:R7)=0,"",IF(OR(A7="",B7="",C7="",D7="",F7="",G7="",H7="",J7="",M7="",P7="",Q7=""),"Faltan datos",IF(D7&lt;=C7,"Horario no válido",IF(AND(P7&lt;&gt;"Cancelada",SUMPRODUCT(($B$6:$B$205=B7)*($J$6:$J$205=J7)*($P$6:$P$205&lt;&gt;"Cancelada")*($C$6:$C$205&lt;D7)*($D$6:$D$205&gt;C7)*(ROW($B$6:$B$205)&lt;&gt;ROW(B7)))&gt;0),"Solapamiento",IF(AND(B7&lt;TODAY(),P7&lt;&gt;"Realizada",P7&lt;&gt;"Cancelada"),"Fecha pasada",IF(AND(L7&lt;&gt;"",L7&lt;TODAY(),M7&lt;&gt;"Lista",M7&lt;&gt;"No aplica",P7&lt;&gt;"Realizada",P7&lt;&gt;"Cancelada"),"Preparación vencida",IF(AND(O7&lt;&gt;"",B7&gt;=TODAY(),B7-TODAY()&lt;=2,P7&lt;&gt;"Realizada",P7&lt;&gt;"Cancelada"),"Material pendiente","Correcto")))))))</f>
        <v/>
      </c>
    </row>
    <row r="8" ht="31" customHeight="1">
      <c r="A8" s="18" t="inlineStr">
        <is>
          <t>SES-2026-003</t>
        </is>
      </c>
      <c r="B8" s="19" t="n">
        <v>46276</v>
      </c>
      <c r="C8" s="37" t="n">
        <v>0.4166666666666667</v>
      </c>
      <c r="D8" s="37" t="n">
        <v>0.5416666666666666</v>
      </c>
      <c r="E8" s="21">
        <f>IF(OR(B8="",C8="",D8=""),"",IF(D8&lt;=C8,"",(D8-C8)*24))</f>
        <v/>
      </c>
      <c r="F8" s="22" t="inlineStr">
        <is>
          <t>Equipo Ladera — proyecto ficticio</t>
        </is>
      </c>
      <c r="G8" s="18" t="inlineStr">
        <is>
          <t>Corporativa</t>
        </is>
      </c>
      <c r="H8" s="18" t="inlineStr">
        <is>
          <t>Instalaciones del cliente</t>
        </is>
      </c>
      <c r="I8" s="22" t="inlineStr">
        <is>
          <t>Sala de reuniones Norte</t>
        </is>
      </c>
      <c r="J8" s="18" t="inlineStr">
        <is>
          <t>Bruno Vega — ficticio</t>
        </is>
      </c>
      <c r="K8" s="23" t="n">
        <v>8</v>
      </c>
      <c r="L8" s="19" t="n">
        <v>46275</v>
      </c>
      <c r="M8" s="18" t="inlineStr">
        <is>
          <t>No iniciada</t>
        </is>
      </c>
      <c r="N8" s="22" t="inlineStr">
        <is>
          <t>Dos cámaras, 35 mm, flash portátil</t>
        </is>
      </c>
      <c r="O8" s="22" t="inlineStr">
        <is>
          <t>Baterías de repuesto</t>
        </is>
      </c>
      <c r="P8" s="23" t="inlineStr">
        <is>
          <t>Pendiente</t>
        </is>
      </c>
      <c r="Q8" s="23" t="inlineStr">
        <is>
          <t>Alta</t>
        </is>
      </c>
      <c r="R8" s="22" t="inlineStr">
        <is>
          <t>Retratos y fotografía de equipo</t>
        </is>
      </c>
      <c r="S8" s="24">
        <f>IF(B8="","",B8-TODAY())</f>
        <v/>
      </c>
      <c r="T8" s="25">
        <f>IF(COUNTA(A8:D8,F8:R8)=0,"",IF(OR(A8="",B8="",C8="",D8="",F8="",G8="",H8="",J8="",M8="",P8="",Q8=""),"Faltan datos",IF(D8&lt;=C8,"Horario no válido",IF(AND(P8&lt;&gt;"Cancelada",SUMPRODUCT(($B$6:$B$205=B8)*($J$6:$J$205=J8)*($P$6:$P$205&lt;&gt;"Cancelada")*($C$6:$C$205&lt;D8)*($D$6:$D$205&gt;C8)*(ROW($B$6:$B$205)&lt;&gt;ROW(B8)))&gt;0),"Solapamiento",IF(AND(B8&lt;TODAY(),P8&lt;&gt;"Realizada",P8&lt;&gt;"Cancelada"),"Fecha pasada",IF(AND(L8&lt;&gt;"",L8&lt;TODAY(),M8&lt;&gt;"Lista",M8&lt;&gt;"No aplica",P8&lt;&gt;"Realizada",P8&lt;&gt;"Cancelada"),"Preparación vencida",IF(AND(O8&lt;&gt;"",B8&gt;=TODAY(),B8-TODAY()&lt;=2,P8&lt;&gt;"Realizada",P8&lt;&gt;"Cancelada"),"Material pendiente","Correcto")))))))</f>
        <v/>
      </c>
    </row>
    <row r="9" ht="31" customHeight="1">
      <c r="A9" s="18" t="inlineStr">
        <is>
          <t>SES-2026-004</t>
        </is>
      </c>
      <c r="B9" s="19" t="n">
        <v>46277</v>
      </c>
      <c r="C9" s="37" t="n">
        <v>0.7083333333333334</v>
      </c>
      <c r="D9" s="37" t="n">
        <v>0.8541666666666666</v>
      </c>
      <c r="E9" s="21">
        <f>IF(OR(B9="",C9="",D9=""),"",IF(D9&lt;=C9,"",(D9-C9)*24))</f>
        <v/>
      </c>
      <c r="F9" s="22" t="inlineStr">
        <is>
          <t>Festival Luz de Cartón — ficticio</t>
        </is>
      </c>
      <c r="G9" s="18" t="inlineStr">
        <is>
          <t>Evento</t>
        </is>
      </c>
      <c r="H9" s="18" t="inlineStr">
        <is>
          <t>Exterior</t>
        </is>
      </c>
      <c r="I9" s="22" t="inlineStr">
        <is>
          <t>Plaza Escenario Este</t>
        </is>
      </c>
      <c r="J9" s="18" t="inlineStr">
        <is>
          <t>Carla Montes — ficticia</t>
        </is>
      </c>
      <c r="K9" s="23" t="n">
        <v>5</v>
      </c>
      <c r="L9" s="19" t="n">
        <v>46276</v>
      </c>
      <c r="M9" s="18" t="inlineStr">
        <is>
          <t>En preparación</t>
        </is>
      </c>
      <c r="N9" s="22" t="inlineStr">
        <is>
          <t>Dos cámaras, 24-70 mm, 70-200 mm</t>
        </is>
      </c>
      <c r="O9" s="22" t="inlineStr">
        <is>
          <t>Protector de lluvia</t>
        </is>
      </c>
      <c r="P9" s="23" t="inlineStr">
        <is>
          <t>Confirmada</t>
        </is>
      </c>
      <c r="Q9" s="23" t="inlineStr">
        <is>
          <t>Alta</t>
        </is>
      </c>
      <c r="R9" s="22" t="inlineStr">
        <is>
          <t>Revisar previsión meteorológica</t>
        </is>
      </c>
      <c r="S9" s="24">
        <f>IF(B9="","",B9-TODAY())</f>
        <v/>
      </c>
      <c r="T9" s="25">
        <f>IF(COUNTA(A9:D9,F9:R9)=0,"",IF(OR(A9="",B9="",C9="",D9="",F9="",G9="",H9="",J9="",M9="",P9="",Q9=""),"Faltan datos",IF(D9&lt;=C9,"Horario no válido",IF(AND(P9&lt;&gt;"Cancelada",SUMPRODUCT(($B$6:$B$205=B9)*($J$6:$J$205=J9)*($P$6:$P$205&lt;&gt;"Cancelada")*($C$6:$C$205&lt;D9)*($D$6:$D$205&gt;C9)*(ROW($B$6:$B$205)&lt;&gt;ROW(B9)))&gt;0),"Solapamiento",IF(AND(B9&lt;TODAY(),P9&lt;&gt;"Realizada",P9&lt;&gt;"Cancelada"),"Fecha pasada",IF(AND(L9&lt;&gt;"",L9&lt;TODAY(),M9&lt;&gt;"Lista",M9&lt;&gt;"No aplica",P9&lt;&gt;"Realizada",P9&lt;&gt;"Cancelada"),"Preparación vencida",IF(AND(O9&lt;&gt;"",B9&gt;=TODAY(),B9-TODAY()&lt;=2,P9&lt;&gt;"Realizada",P9&lt;&gt;"Cancelada"),"Material pendiente","Correcto")))))))</f>
        <v/>
      </c>
    </row>
    <row r="10" ht="31" customHeight="1">
      <c r="A10" s="18" t="inlineStr">
        <is>
          <t>SES-2026-005</t>
        </is>
      </c>
      <c r="B10" s="19" t="n">
        <v>46279</v>
      </c>
      <c r="C10" s="37" t="n">
        <v>0.3541666666666667</v>
      </c>
      <c r="D10" s="37" t="n">
        <v>0.5</v>
      </c>
      <c r="E10" s="21">
        <f>IF(OR(B10="",C10="",D10=""),"",IF(D10&lt;=C10,"",(D10-C10)*24))</f>
        <v/>
      </c>
      <c r="F10" s="22" t="inlineStr">
        <is>
          <t>Colección Viento Claro — ficticia</t>
        </is>
      </c>
      <c r="G10" s="18" t="inlineStr">
        <is>
          <t>Moda</t>
        </is>
      </c>
      <c r="H10" s="18" t="inlineStr">
        <is>
          <t>Localización exterior</t>
        </is>
      </c>
      <c r="I10" s="22" t="inlineStr">
        <is>
          <t>Jardín del Mirador ficticio</t>
        </is>
      </c>
      <c r="J10" s="18" t="inlineStr">
        <is>
          <t>Alba Ríos — ficticia</t>
        </is>
      </c>
      <c r="K10" s="23" t="n">
        <v>7</v>
      </c>
      <c r="L10" s="19" t="n">
        <v>46277</v>
      </c>
      <c r="M10" s="18" t="inlineStr">
        <is>
          <t>No iniciada</t>
        </is>
      </c>
      <c r="N10" s="22" t="inlineStr">
        <is>
          <t>Cámara A, 50 mm, reflector</t>
        </is>
      </c>
      <c r="O10" s="22" t="inlineStr">
        <is>
          <t>Perchero portátil</t>
        </is>
      </c>
      <c r="P10" s="23" t="inlineStr">
        <is>
          <t>Pendiente</t>
        </is>
      </c>
      <c r="Q10" s="23" t="inlineStr">
        <is>
          <t>Alta</t>
        </is>
      </c>
      <c r="R10" s="22" t="inlineStr">
        <is>
          <t>Primera luz del día</t>
        </is>
      </c>
      <c r="S10" s="24">
        <f>IF(B10="","",B10-TODAY())</f>
        <v/>
      </c>
      <c r="T10" s="25">
        <f>IF(COUNTA(A10:D10,F10:R10)=0,"",IF(OR(A10="",B10="",C10="",D10="",F10="",G10="",H10="",J10="",M10="",P10="",Q10=""),"Faltan datos",IF(D10&lt;=C10,"Horario no válido",IF(AND(P10&lt;&gt;"Cancelada",SUMPRODUCT(($B$6:$B$205=B10)*($J$6:$J$205=J10)*($P$6:$P$205&lt;&gt;"Cancelada")*($C$6:$C$205&lt;D10)*($D$6:$D$205&gt;C10)*(ROW($B$6:$B$205)&lt;&gt;ROW(B10)))&gt;0),"Solapamiento",IF(AND(B10&lt;TODAY(),P10&lt;&gt;"Realizada",P10&lt;&gt;"Cancelada"),"Fecha pasada",IF(AND(L10&lt;&gt;"",L10&lt;TODAY(),M10&lt;&gt;"Lista",M10&lt;&gt;"No aplica",P10&lt;&gt;"Realizada",P10&lt;&gt;"Cancelada"),"Preparación vencida",IF(AND(O10&lt;&gt;"",B10&gt;=TODAY(),B10-TODAY()&lt;=2,P10&lt;&gt;"Realizada",P10&lt;&gt;"Cancelada"),"Material pendiente","Correcto")))))))</f>
        <v/>
      </c>
    </row>
    <row r="11" ht="31" customHeight="1">
      <c r="A11" s="18" t="inlineStr">
        <is>
          <t>SES-2026-006</t>
        </is>
      </c>
      <c r="B11" s="19" t="n">
        <v>46281</v>
      </c>
      <c r="C11" s="37" t="n">
        <v>0.4583333333333333</v>
      </c>
      <c r="D11" s="37" t="n">
        <v>0.5625</v>
      </c>
      <c r="E11" s="21">
        <f>IF(OR(B11="",C11="",D11=""),"",IF(D11&lt;=C11,"",(D11-C11)*24))</f>
        <v/>
      </c>
      <c r="F11" s="22" t="inlineStr">
        <is>
          <t>Menú Otoño de La Cuchara Azul — ficticio</t>
        </is>
      </c>
      <c r="G11" s="18" t="inlineStr">
        <is>
          <t>Gastronomía</t>
        </is>
      </c>
      <c r="H11" s="18" t="inlineStr">
        <is>
          <t>Instalaciones del cliente</t>
        </is>
      </c>
      <c r="I11" s="22" t="inlineStr">
        <is>
          <t>Cocina de demostración</t>
        </is>
      </c>
      <c r="J11" s="18" t="inlineStr">
        <is>
          <t>Bruno Vega — ficticio</t>
        </is>
      </c>
      <c r="K11" s="23" t="n">
        <v>5</v>
      </c>
      <c r="L11" s="19" t="n">
        <v>46280</v>
      </c>
      <c r="M11" s="18" t="inlineStr">
        <is>
          <t>Lista</t>
        </is>
      </c>
      <c r="N11" s="22" t="inlineStr">
        <is>
          <t>Cámara B, macro, trípode, panel LED</t>
        </is>
      </c>
      <c r="O11" s="22" t="inlineStr"/>
      <c r="P11" s="23" t="inlineStr">
        <is>
          <t>Confirmada</t>
        </is>
      </c>
      <c r="Q11" s="23" t="inlineStr">
        <is>
          <t>Media</t>
        </is>
      </c>
      <c r="R11" s="22" t="inlineStr">
        <is>
          <t>Ocho elaboraciones</t>
        </is>
      </c>
      <c r="S11" s="24">
        <f>IF(B11="","",B11-TODAY())</f>
        <v/>
      </c>
      <c r="T11" s="25">
        <f>IF(COUNTA(A11:D11,F11:R11)=0,"",IF(OR(A11="",B11="",C11="",D11="",F11="",G11="",H11="",J11="",M11="",P11="",Q11=""),"Faltan datos",IF(D11&lt;=C11,"Horario no válido",IF(AND(P11&lt;&gt;"Cancelada",SUMPRODUCT(($B$6:$B$205=B11)*($J$6:$J$205=J11)*($P$6:$P$205&lt;&gt;"Cancelada")*($C$6:$C$205&lt;D11)*($D$6:$D$205&gt;C11)*(ROW($B$6:$B$205)&lt;&gt;ROW(B11)))&gt;0),"Solapamiento",IF(AND(B11&lt;TODAY(),P11&lt;&gt;"Realizada",P11&lt;&gt;"Cancelada"),"Fecha pasada",IF(AND(L11&lt;&gt;"",L11&lt;TODAY(),M11&lt;&gt;"Lista",M11&lt;&gt;"No aplica",P11&lt;&gt;"Realizada",P11&lt;&gt;"Cancelada"),"Preparación vencida",IF(AND(O11&lt;&gt;"",B11&gt;=TODAY(),B11-TODAY()&lt;=2,P11&lt;&gt;"Realizada",P11&lt;&gt;"Cancelada"),"Material pendiente","Correcto")))))))</f>
        <v/>
      </c>
    </row>
    <row r="12" ht="31" customHeight="1">
      <c r="A12" s="18" t="inlineStr">
        <is>
          <t>SES-2026-007</t>
        </is>
      </c>
      <c r="B12" s="19" t="n">
        <v>46283</v>
      </c>
      <c r="C12" s="37" t="n">
        <v>0.6666666666666666</v>
      </c>
      <c r="D12" s="37" t="n">
        <v>0.75</v>
      </c>
      <c r="E12" s="21">
        <f>IF(OR(B12="",C12="",D12=""),"",IF(D12&lt;=C12,"",(D12-C12)*24))</f>
        <v/>
      </c>
      <c r="F12" s="22" t="inlineStr">
        <is>
          <t>Vivienda Horizonte 27 — proyecto ficticio</t>
        </is>
      </c>
      <c r="G12" s="18" t="inlineStr">
        <is>
          <t>Inmobiliaria</t>
        </is>
      </c>
      <c r="H12" s="18" t="inlineStr">
        <is>
          <t>Instalaciones del cliente</t>
        </is>
      </c>
      <c r="I12" s="22" t="inlineStr">
        <is>
          <t>Piso piloto ficticio</t>
        </is>
      </c>
      <c r="J12" s="18" t="inlineStr">
        <is>
          <t>Carla Montes — ficticia</t>
        </is>
      </c>
      <c r="K12" s="23" t="n">
        <v>2</v>
      </c>
      <c r="L12" s="19" t="n">
        <v>46282</v>
      </c>
      <c r="M12" s="18" t="inlineStr">
        <is>
          <t>En preparación</t>
        </is>
      </c>
      <c r="N12" s="22" t="inlineStr">
        <is>
          <t>Cámara A, 16-35 mm, trípode</t>
        </is>
      </c>
      <c r="O12" s="22" t="inlineStr">
        <is>
          <t>Nivel de burbuja</t>
        </is>
      </c>
      <c r="P12" s="23" t="inlineStr">
        <is>
          <t>Confirmada</t>
        </is>
      </c>
      <c r="Q12" s="23" t="inlineStr">
        <is>
          <t>Media</t>
        </is>
      </c>
      <c r="R12" s="22" t="inlineStr">
        <is>
          <t>Incluir terraza al atardecer</t>
        </is>
      </c>
      <c r="S12" s="24">
        <f>IF(B12="","",B12-TODAY())</f>
        <v/>
      </c>
      <c r="T12" s="25">
        <f>IF(COUNTA(A12:D12,F12:R12)=0,"",IF(OR(A12="",B12="",C12="",D12="",F12="",G12="",H12="",J12="",M12="",P12="",Q12=""),"Faltan datos",IF(D12&lt;=C12,"Horario no válido",IF(AND(P12&lt;&gt;"Cancelada",SUMPRODUCT(($B$6:$B$205=B12)*($J$6:$J$205=J12)*($P$6:$P$205&lt;&gt;"Cancelada")*($C$6:$C$205&lt;D12)*($D$6:$D$205&gt;C12)*(ROW($B$6:$B$205)&lt;&gt;ROW(B12)))&gt;0),"Solapamiento",IF(AND(B12&lt;TODAY(),P12&lt;&gt;"Realizada",P12&lt;&gt;"Cancelada"),"Fecha pasada",IF(AND(L12&lt;&gt;"",L12&lt;TODAY(),M12&lt;&gt;"Lista",M12&lt;&gt;"No aplica",P12&lt;&gt;"Realizada",P12&lt;&gt;"Cancelada"),"Preparación vencida",IF(AND(O12&lt;&gt;"",B12&gt;=TODAY(),B12-TODAY()&lt;=2,P12&lt;&gt;"Realizada",P12&lt;&gt;"Cancelada"),"Material pendiente","Correcto")))))))</f>
        <v/>
      </c>
    </row>
    <row r="13" ht="31" customHeight="1">
      <c r="A13" s="18" t="inlineStr">
        <is>
          <t>SES-2026-008</t>
        </is>
      </c>
      <c r="B13" s="19" t="n">
        <v>46285</v>
      </c>
      <c r="C13" s="37" t="n">
        <v>0.4375</v>
      </c>
      <c r="D13" s="37" t="n">
        <v>0.5</v>
      </c>
      <c r="E13" s="21">
        <f>IF(OR(B13="",C13="",D13=""),"",IF(D13&lt;=C13,"",(D13-C13)*24))</f>
        <v/>
      </c>
      <c r="F13" s="22" t="inlineStr">
        <is>
          <t>Familia Nube Serena — ficticia</t>
        </is>
      </c>
      <c r="G13" s="18" t="inlineStr">
        <is>
          <t>Familiar</t>
        </is>
      </c>
      <c r="H13" s="18" t="inlineStr">
        <is>
          <t>Exterior</t>
        </is>
      </c>
      <c r="I13" s="22" t="inlineStr">
        <is>
          <t>Parque del Lago ficticio</t>
        </is>
      </c>
      <c r="J13" s="18" t="inlineStr">
        <is>
          <t>Alba Ríos — ficticia</t>
        </is>
      </c>
      <c r="K13" s="23" t="n">
        <v>6</v>
      </c>
      <c r="L13" s="19" t="n">
        <v>46284</v>
      </c>
      <c r="M13" s="18" t="inlineStr">
        <is>
          <t>Lista</t>
        </is>
      </c>
      <c r="N13" s="22" t="inlineStr">
        <is>
          <t>Cámara A, 50 mm, 85 mm</t>
        </is>
      </c>
      <c r="O13" s="22" t="inlineStr"/>
      <c r="P13" s="23" t="inlineStr">
        <is>
          <t>Confirmada</t>
        </is>
      </c>
      <c r="Q13" s="23" t="inlineStr">
        <is>
          <t>Baja</t>
        </is>
      </c>
      <c r="R13" s="22" t="inlineStr">
        <is>
          <t>Evitar zonas concurridas</t>
        </is>
      </c>
      <c r="S13" s="24">
        <f>IF(B13="","",B13-TODAY())</f>
        <v/>
      </c>
      <c r="T13" s="25">
        <f>IF(COUNTA(A13:D13,F13:R13)=0,"",IF(OR(A13="",B13="",C13="",D13="",F13="",G13="",H13="",J13="",M13="",P13="",Q13=""),"Faltan datos",IF(D13&lt;=C13,"Horario no válido",IF(AND(P13&lt;&gt;"Cancelada",SUMPRODUCT(($B$6:$B$205=B13)*($J$6:$J$205=J13)*($P$6:$P$205&lt;&gt;"Cancelada")*($C$6:$C$205&lt;D13)*($D$6:$D$205&gt;C13)*(ROW($B$6:$B$205)&lt;&gt;ROW(B13)))&gt;0),"Solapamiento",IF(AND(B13&lt;TODAY(),P13&lt;&gt;"Realizada",P13&lt;&gt;"Cancelada"),"Fecha pasada",IF(AND(L13&lt;&gt;"",L13&lt;TODAY(),M13&lt;&gt;"Lista",M13&lt;&gt;"No aplica",P13&lt;&gt;"Realizada",P13&lt;&gt;"Cancelada"),"Preparación vencida",IF(AND(O13&lt;&gt;"",B13&gt;=TODAY(),B13-TODAY()&lt;=2,P13&lt;&gt;"Realizada",P13&lt;&gt;"Cancelada"),"Material pendiente","Correcto")))))))</f>
        <v/>
      </c>
    </row>
    <row r="14" ht="31" customHeight="1">
      <c r="A14" s="18" t="inlineStr">
        <is>
          <t>SES-2026-009</t>
        </is>
      </c>
      <c r="B14" s="19" t="n">
        <v>46287</v>
      </c>
      <c r="C14" s="37" t="n">
        <v>0.3958333333333333</v>
      </c>
      <c r="D14" s="37" t="n">
        <v>0.5625</v>
      </c>
      <c r="E14" s="21">
        <f>IF(OR(B14="",C14="",D14=""),"",IF(D14&lt;=C14,"",(D14-C14)*24))</f>
        <v/>
      </c>
      <c r="F14" s="22" t="inlineStr">
        <is>
          <t>Revista Prisma Imaginaria — ficticia</t>
        </is>
      </c>
      <c r="G14" s="18" t="inlineStr">
        <is>
          <t>Editorial</t>
        </is>
      </c>
      <c r="H14" s="18" t="inlineStr">
        <is>
          <t>Estudio alquilado</t>
        </is>
      </c>
      <c r="I14" s="22" t="inlineStr">
        <is>
          <t>Plató 2 ficticio</t>
        </is>
      </c>
      <c r="J14" s="18" t="inlineStr">
        <is>
          <t>Bruno Vega — ficticio</t>
        </is>
      </c>
      <c r="K14" s="23" t="n">
        <v>9</v>
      </c>
      <c r="L14" s="19" t="n">
        <v>46285</v>
      </c>
      <c r="M14" s="18" t="inlineStr">
        <is>
          <t>En preparación</t>
        </is>
      </c>
      <c r="N14" s="22" t="inlineStr">
        <is>
          <t>Dos cámaras, flashes, fondos de color</t>
        </is>
      </c>
      <c r="O14" s="22" t="inlineStr">
        <is>
          <t>Cable de sincronización</t>
        </is>
      </c>
      <c r="P14" s="23" t="inlineStr">
        <is>
          <t>Pendiente</t>
        </is>
      </c>
      <c r="Q14" s="23" t="inlineStr">
        <is>
          <t>Alta</t>
        </is>
      </c>
      <c r="R14" s="22" t="inlineStr">
        <is>
          <t>Tres cambios de iluminación</t>
        </is>
      </c>
      <c r="S14" s="24">
        <f>IF(B14="","",B14-TODAY())</f>
        <v/>
      </c>
      <c r="T14" s="25">
        <f>IF(COUNTA(A14:D14,F14:R14)=0,"",IF(OR(A14="",B14="",C14="",D14="",F14="",G14="",H14="",J14="",M14="",P14="",Q14=""),"Faltan datos",IF(D14&lt;=C14,"Horario no válido",IF(AND(P14&lt;&gt;"Cancelada",SUMPRODUCT(($B$6:$B$205=B14)*($J$6:$J$205=J14)*($P$6:$P$205&lt;&gt;"Cancelada")*($C$6:$C$205&lt;D14)*($D$6:$D$205&gt;C14)*(ROW($B$6:$B$205)&lt;&gt;ROW(B14)))&gt;0),"Solapamiento",IF(AND(B14&lt;TODAY(),P14&lt;&gt;"Realizada",P14&lt;&gt;"Cancelada"),"Fecha pasada",IF(AND(L14&lt;&gt;"",L14&lt;TODAY(),M14&lt;&gt;"Lista",M14&lt;&gt;"No aplica",P14&lt;&gt;"Realizada",P14&lt;&gt;"Cancelada"),"Preparación vencida",IF(AND(O14&lt;&gt;"",B14&gt;=TODAY(),B14-TODAY()&lt;=2,P14&lt;&gt;"Realizada",P14&lt;&gt;"Cancelada"),"Material pendiente","Correcto")))))))</f>
        <v/>
      </c>
    </row>
    <row r="15" ht="31" customHeight="1">
      <c r="A15" s="18" t="inlineStr">
        <is>
          <t>SES-2026-010</t>
        </is>
      </c>
      <c r="B15" s="19" t="n">
        <v>46290</v>
      </c>
      <c r="C15" s="37" t="n">
        <v>0.75</v>
      </c>
      <c r="D15" s="37" t="n">
        <v>0.8333333333333334</v>
      </c>
      <c r="E15" s="21">
        <f>IF(OR(B15="",C15="",D15=""),"",IF(D15&lt;=C15,"",(D15-C15)*24))</f>
        <v/>
      </c>
      <c r="F15" s="22" t="inlineStr">
        <is>
          <t>Retrato Horizonte — proyecto ficticio</t>
        </is>
      </c>
      <c r="G15" s="18" t="inlineStr">
        <is>
          <t>Retrato</t>
        </is>
      </c>
      <c r="H15" s="18" t="inlineStr">
        <is>
          <t>Estudio propio</t>
        </is>
      </c>
      <c r="I15" s="22" t="inlineStr">
        <is>
          <t>Plató Blanco</t>
        </is>
      </c>
      <c r="J15" s="18" t="inlineStr">
        <is>
          <t>Carla Montes — ficticia</t>
        </is>
      </c>
      <c r="K15" s="23" t="n">
        <v>3</v>
      </c>
      <c r="L15" s="19" t="n">
        <v>46289</v>
      </c>
      <c r="M15" s="18" t="inlineStr">
        <is>
          <t>No aplica</t>
        </is>
      </c>
      <c r="N15" s="22" t="inlineStr">
        <is>
          <t>Cámara B, 85 mm, reflector</t>
        </is>
      </c>
      <c r="O15" s="22" t="inlineStr"/>
      <c r="P15" s="23" t="inlineStr">
        <is>
          <t>Cancelada</t>
        </is>
      </c>
      <c r="Q15" s="23" t="inlineStr">
        <is>
          <t>Baja</t>
        </is>
      </c>
      <c r="R15" s="22" t="inlineStr">
        <is>
          <t>Ejemplo de sesión cancelada</t>
        </is>
      </c>
      <c r="S15" s="24">
        <f>IF(B15="","",B15-TODAY())</f>
        <v/>
      </c>
      <c r="T15" s="25">
        <f>IF(COUNTA(A15:D15,F15:R15)=0,"",IF(OR(A15="",B15="",C15="",D15="",F15="",G15="",H15="",J15="",M15="",P15="",Q15=""),"Faltan datos",IF(D15&lt;=C15,"Horario no válido",IF(AND(P15&lt;&gt;"Cancelada",SUMPRODUCT(($B$6:$B$205=B15)*($J$6:$J$205=J15)*($P$6:$P$205&lt;&gt;"Cancelada")*($C$6:$C$205&lt;D15)*($D$6:$D$205&gt;C15)*(ROW($B$6:$B$205)&lt;&gt;ROW(B15)))&gt;0),"Solapamiento",IF(AND(B15&lt;TODAY(),P15&lt;&gt;"Realizada",P15&lt;&gt;"Cancelada"),"Fecha pasada",IF(AND(L15&lt;&gt;"",L15&lt;TODAY(),M15&lt;&gt;"Lista",M15&lt;&gt;"No aplica",P15&lt;&gt;"Realizada",P15&lt;&gt;"Cancelada"),"Preparación vencida",IF(AND(O15&lt;&gt;"",B15&gt;=TODAY(),B15-TODAY()&lt;=2,P15&lt;&gt;"Realizada",P15&lt;&gt;"Cancelada"),"Material pendiente","Correcto")))))))</f>
        <v/>
      </c>
    </row>
    <row r="16" ht="31" customHeight="1">
      <c r="A16" s="18" t="n"/>
      <c r="B16" s="19" t="n"/>
      <c r="C16" s="37" t="n"/>
      <c r="D16" s="37" t="n"/>
      <c r="E16" s="21">
        <f>IF(OR(B16="",C16="",D16=""),"",IF(D16&lt;=C16,"",(D16-C16)*24))</f>
        <v/>
      </c>
      <c r="F16" s="22" t="n"/>
      <c r="G16" s="18" t="n"/>
      <c r="H16" s="18" t="n"/>
      <c r="I16" s="22" t="n"/>
      <c r="J16" s="18" t="n"/>
      <c r="K16" s="23" t="n"/>
      <c r="L16" s="19" t="n"/>
      <c r="M16" s="18" t="n"/>
      <c r="N16" s="22" t="n"/>
      <c r="O16" s="22" t="n"/>
      <c r="P16" s="23" t="n"/>
      <c r="Q16" s="23" t="n"/>
      <c r="R16" s="22" t="n"/>
      <c r="S16" s="24">
        <f>IF(B16="","",B16-TODAY())</f>
        <v/>
      </c>
      <c r="T16" s="25">
        <f>IF(COUNTA(A16:D16,F16:R16)=0,"",IF(OR(A16="",B16="",C16="",D16="",F16="",G16="",H16="",J16="",M16="",P16="",Q16=""),"Faltan datos",IF(D16&lt;=C16,"Horario no válido",IF(AND(P16&lt;&gt;"Cancelada",SUMPRODUCT(($B$6:$B$205=B16)*($J$6:$J$205=J16)*($P$6:$P$205&lt;&gt;"Cancelada")*($C$6:$C$205&lt;D16)*($D$6:$D$205&gt;C16)*(ROW($B$6:$B$205)&lt;&gt;ROW(B16)))&gt;0),"Solapamiento",IF(AND(B16&lt;TODAY(),P16&lt;&gt;"Realizada",P16&lt;&gt;"Cancelada"),"Fecha pasada",IF(AND(L16&lt;&gt;"",L16&lt;TODAY(),M16&lt;&gt;"Lista",M16&lt;&gt;"No aplica",P16&lt;&gt;"Realizada",P16&lt;&gt;"Cancelada"),"Preparación vencida",IF(AND(O16&lt;&gt;"",B16&gt;=TODAY(),B16-TODAY()&lt;=2,P16&lt;&gt;"Realizada",P16&lt;&gt;"Cancelada"),"Material pendiente","Correcto")))))))</f>
        <v/>
      </c>
    </row>
    <row r="17" ht="31" customHeight="1">
      <c r="A17" s="18" t="n"/>
      <c r="B17" s="19" t="n"/>
      <c r="C17" s="37" t="n"/>
      <c r="D17" s="37" t="n"/>
      <c r="E17" s="21">
        <f>IF(OR(B17="",C17="",D17=""),"",IF(D17&lt;=C17,"",(D17-C17)*24))</f>
        <v/>
      </c>
      <c r="F17" s="22" t="n"/>
      <c r="G17" s="18" t="n"/>
      <c r="H17" s="18" t="n"/>
      <c r="I17" s="22" t="n"/>
      <c r="J17" s="18" t="n"/>
      <c r="K17" s="23" t="n"/>
      <c r="L17" s="19" t="n"/>
      <c r="M17" s="18" t="n"/>
      <c r="N17" s="22" t="n"/>
      <c r="O17" s="22" t="n"/>
      <c r="P17" s="23" t="n"/>
      <c r="Q17" s="23" t="n"/>
      <c r="R17" s="22" t="n"/>
      <c r="S17" s="24">
        <f>IF(B17="","",B17-TODAY())</f>
        <v/>
      </c>
      <c r="T17" s="25">
        <f>IF(COUNTA(A17:D17,F17:R17)=0,"",IF(OR(A17="",B17="",C17="",D17="",F17="",G17="",H17="",J17="",M17="",P17="",Q17=""),"Faltan datos",IF(D17&lt;=C17,"Horario no válido",IF(AND(P17&lt;&gt;"Cancelada",SUMPRODUCT(($B$6:$B$205=B17)*($J$6:$J$205=J17)*($P$6:$P$205&lt;&gt;"Cancelada")*($C$6:$C$205&lt;D17)*($D$6:$D$205&gt;C17)*(ROW($B$6:$B$205)&lt;&gt;ROW(B17)))&gt;0),"Solapamiento",IF(AND(B17&lt;TODAY(),P17&lt;&gt;"Realizada",P17&lt;&gt;"Cancelada"),"Fecha pasada",IF(AND(L17&lt;&gt;"",L17&lt;TODAY(),M17&lt;&gt;"Lista",M17&lt;&gt;"No aplica",P17&lt;&gt;"Realizada",P17&lt;&gt;"Cancelada"),"Preparación vencida",IF(AND(O17&lt;&gt;"",B17&gt;=TODAY(),B17-TODAY()&lt;=2,P17&lt;&gt;"Realizada",P17&lt;&gt;"Cancelada"),"Material pendiente","Correcto")))))))</f>
        <v/>
      </c>
    </row>
    <row r="18" ht="31" customHeight="1">
      <c r="A18" s="18" t="n"/>
      <c r="B18" s="19" t="n"/>
      <c r="C18" s="37" t="n"/>
      <c r="D18" s="37" t="n"/>
      <c r="E18" s="21">
        <f>IF(OR(B18="",C18="",D18=""),"",IF(D18&lt;=C18,"",(D18-C18)*24))</f>
        <v/>
      </c>
      <c r="F18" s="22" t="n"/>
      <c r="G18" s="18" t="n"/>
      <c r="H18" s="18" t="n"/>
      <c r="I18" s="22" t="n"/>
      <c r="J18" s="18" t="n"/>
      <c r="K18" s="23" t="n"/>
      <c r="L18" s="19" t="n"/>
      <c r="M18" s="18" t="n"/>
      <c r="N18" s="22" t="n"/>
      <c r="O18" s="22" t="n"/>
      <c r="P18" s="23" t="n"/>
      <c r="Q18" s="23" t="n"/>
      <c r="R18" s="22" t="n"/>
      <c r="S18" s="24">
        <f>IF(B18="","",B18-TODAY())</f>
        <v/>
      </c>
      <c r="T18" s="25">
        <f>IF(COUNTA(A18:D18,F18:R18)=0,"",IF(OR(A18="",B18="",C18="",D18="",F18="",G18="",H18="",J18="",M18="",P18="",Q18=""),"Faltan datos",IF(D18&lt;=C18,"Horario no válido",IF(AND(P18&lt;&gt;"Cancelada",SUMPRODUCT(($B$6:$B$205=B18)*($J$6:$J$205=J18)*($P$6:$P$205&lt;&gt;"Cancelada")*($C$6:$C$205&lt;D18)*($D$6:$D$205&gt;C18)*(ROW($B$6:$B$205)&lt;&gt;ROW(B18)))&gt;0),"Solapamiento",IF(AND(B18&lt;TODAY(),P18&lt;&gt;"Realizada",P18&lt;&gt;"Cancelada"),"Fecha pasada",IF(AND(L18&lt;&gt;"",L18&lt;TODAY(),M18&lt;&gt;"Lista",M18&lt;&gt;"No aplica",P18&lt;&gt;"Realizada",P18&lt;&gt;"Cancelada"),"Preparación vencida",IF(AND(O18&lt;&gt;"",B18&gt;=TODAY(),B18-TODAY()&lt;=2,P18&lt;&gt;"Realizada",P18&lt;&gt;"Cancelada"),"Material pendiente","Correcto")))))))</f>
        <v/>
      </c>
    </row>
    <row r="19" ht="31" customHeight="1">
      <c r="A19" s="18" t="n"/>
      <c r="B19" s="19" t="n"/>
      <c r="C19" s="37" t="n"/>
      <c r="D19" s="37" t="n"/>
      <c r="E19" s="21">
        <f>IF(OR(B19="",C19="",D19=""),"",IF(D19&lt;=C19,"",(D19-C19)*24))</f>
        <v/>
      </c>
      <c r="F19" s="22" t="n"/>
      <c r="G19" s="18" t="n"/>
      <c r="H19" s="18" t="n"/>
      <c r="I19" s="22" t="n"/>
      <c r="J19" s="18" t="n"/>
      <c r="K19" s="23" t="n"/>
      <c r="L19" s="19" t="n"/>
      <c r="M19" s="18" t="n"/>
      <c r="N19" s="22" t="n"/>
      <c r="O19" s="22" t="n"/>
      <c r="P19" s="23" t="n"/>
      <c r="Q19" s="23" t="n"/>
      <c r="R19" s="22" t="n"/>
      <c r="S19" s="24">
        <f>IF(B19="","",B19-TODAY())</f>
        <v/>
      </c>
      <c r="T19" s="25">
        <f>IF(COUNTA(A19:D19,F19:R19)=0,"",IF(OR(A19="",B19="",C19="",D19="",F19="",G19="",H19="",J19="",M19="",P19="",Q19=""),"Faltan datos",IF(D19&lt;=C19,"Horario no válido",IF(AND(P19&lt;&gt;"Cancelada",SUMPRODUCT(($B$6:$B$205=B19)*($J$6:$J$205=J19)*($P$6:$P$205&lt;&gt;"Cancelada")*($C$6:$C$205&lt;D19)*($D$6:$D$205&gt;C19)*(ROW($B$6:$B$205)&lt;&gt;ROW(B19)))&gt;0),"Solapamiento",IF(AND(B19&lt;TODAY(),P19&lt;&gt;"Realizada",P19&lt;&gt;"Cancelada"),"Fecha pasada",IF(AND(L19&lt;&gt;"",L19&lt;TODAY(),M19&lt;&gt;"Lista",M19&lt;&gt;"No aplica",P19&lt;&gt;"Realizada",P19&lt;&gt;"Cancelada"),"Preparación vencida",IF(AND(O19&lt;&gt;"",B19&gt;=TODAY(),B19-TODAY()&lt;=2,P19&lt;&gt;"Realizada",P19&lt;&gt;"Cancelada"),"Material pendiente","Correcto")))))))</f>
        <v/>
      </c>
    </row>
    <row r="20" ht="31" customHeight="1">
      <c r="A20" s="18" t="n"/>
      <c r="B20" s="19" t="n"/>
      <c r="C20" s="37" t="n"/>
      <c r="D20" s="37" t="n"/>
      <c r="E20" s="21">
        <f>IF(OR(B20="",C20="",D20=""),"",IF(D20&lt;=C20,"",(D20-C20)*24))</f>
        <v/>
      </c>
      <c r="F20" s="22" t="n"/>
      <c r="G20" s="18" t="n"/>
      <c r="H20" s="18" t="n"/>
      <c r="I20" s="22" t="n"/>
      <c r="J20" s="18" t="n"/>
      <c r="K20" s="23" t="n"/>
      <c r="L20" s="19" t="n"/>
      <c r="M20" s="18" t="n"/>
      <c r="N20" s="22" t="n"/>
      <c r="O20" s="22" t="n"/>
      <c r="P20" s="23" t="n"/>
      <c r="Q20" s="23" t="n"/>
      <c r="R20" s="22" t="n"/>
      <c r="S20" s="24">
        <f>IF(B20="","",B20-TODAY())</f>
        <v/>
      </c>
      <c r="T20" s="25">
        <f>IF(COUNTA(A20:D20,F20:R20)=0,"",IF(OR(A20="",B20="",C20="",D20="",F20="",G20="",H20="",J20="",M20="",P20="",Q20=""),"Faltan datos",IF(D20&lt;=C20,"Horario no válido",IF(AND(P20&lt;&gt;"Cancelada",SUMPRODUCT(($B$6:$B$205=B20)*($J$6:$J$205=J20)*($P$6:$P$205&lt;&gt;"Cancelada")*($C$6:$C$205&lt;D20)*($D$6:$D$205&gt;C20)*(ROW($B$6:$B$205)&lt;&gt;ROW(B20)))&gt;0),"Solapamiento",IF(AND(B20&lt;TODAY(),P20&lt;&gt;"Realizada",P20&lt;&gt;"Cancelada"),"Fecha pasada",IF(AND(L20&lt;&gt;"",L20&lt;TODAY(),M20&lt;&gt;"Lista",M20&lt;&gt;"No aplica",P20&lt;&gt;"Realizada",P20&lt;&gt;"Cancelada"),"Preparación vencida",IF(AND(O20&lt;&gt;"",B20&gt;=TODAY(),B20-TODAY()&lt;=2,P20&lt;&gt;"Realizada",P20&lt;&gt;"Cancelada"),"Material pendiente","Correcto")))))))</f>
        <v/>
      </c>
    </row>
    <row r="21" ht="31" customHeight="1">
      <c r="A21" s="18" t="n"/>
      <c r="B21" s="19" t="n"/>
      <c r="C21" s="37" t="n"/>
      <c r="D21" s="37" t="n"/>
      <c r="E21" s="21">
        <f>IF(OR(B21="",C21="",D21=""),"",IF(D21&lt;=C21,"",(D21-C21)*24))</f>
        <v/>
      </c>
      <c r="F21" s="22" t="n"/>
      <c r="G21" s="18" t="n"/>
      <c r="H21" s="18" t="n"/>
      <c r="I21" s="22" t="n"/>
      <c r="J21" s="18" t="n"/>
      <c r="K21" s="23" t="n"/>
      <c r="L21" s="19" t="n"/>
      <c r="M21" s="18" t="n"/>
      <c r="N21" s="22" t="n"/>
      <c r="O21" s="22" t="n"/>
      <c r="P21" s="23" t="n"/>
      <c r="Q21" s="23" t="n"/>
      <c r="R21" s="22" t="n"/>
      <c r="S21" s="24">
        <f>IF(B21="","",B21-TODAY())</f>
        <v/>
      </c>
      <c r="T21" s="25">
        <f>IF(COUNTA(A21:D21,F21:R21)=0,"",IF(OR(A21="",B21="",C21="",D21="",F21="",G21="",H21="",J21="",M21="",P21="",Q21=""),"Faltan datos",IF(D21&lt;=C21,"Horario no válido",IF(AND(P21&lt;&gt;"Cancelada",SUMPRODUCT(($B$6:$B$205=B21)*($J$6:$J$205=J21)*($P$6:$P$205&lt;&gt;"Cancelada")*($C$6:$C$205&lt;D21)*($D$6:$D$205&gt;C21)*(ROW($B$6:$B$205)&lt;&gt;ROW(B21)))&gt;0),"Solapamiento",IF(AND(B21&lt;TODAY(),P21&lt;&gt;"Realizada",P21&lt;&gt;"Cancelada"),"Fecha pasada",IF(AND(L21&lt;&gt;"",L21&lt;TODAY(),M21&lt;&gt;"Lista",M21&lt;&gt;"No aplica",P21&lt;&gt;"Realizada",P21&lt;&gt;"Cancelada"),"Preparación vencida",IF(AND(O21&lt;&gt;"",B21&gt;=TODAY(),B21-TODAY()&lt;=2,P21&lt;&gt;"Realizada",P21&lt;&gt;"Cancelada"),"Material pendiente","Correcto")))))))</f>
        <v/>
      </c>
    </row>
    <row r="22" ht="31" customHeight="1">
      <c r="A22" s="18" t="n"/>
      <c r="B22" s="19" t="n"/>
      <c r="C22" s="37" t="n"/>
      <c r="D22" s="37" t="n"/>
      <c r="E22" s="21">
        <f>IF(OR(B22="",C22="",D22=""),"",IF(D22&lt;=C22,"",(D22-C22)*24))</f>
        <v/>
      </c>
      <c r="F22" s="22" t="n"/>
      <c r="G22" s="18" t="n"/>
      <c r="H22" s="18" t="n"/>
      <c r="I22" s="22" t="n"/>
      <c r="J22" s="18" t="n"/>
      <c r="K22" s="23" t="n"/>
      <c r="L22" s="19" t="n"/>
      <c r="M22" s="18" t="n"/>
      <c r="N22" s="22" t="n"/>
      <c r="O22" s="22" t="n"/>
      <c r="P22" s="23" t="n"/>
      <c r="Q22" s="23" t="n"/>
      <c r="R22" s="22" t="n"/>
      <c r="S22" s="24">
        <f>IF(B22="","",B22-TODAY())</f>
        <v/>
      </c>
      <c r="T22" s="25">
        <f>IF(COUNTA(A22:D22,F22:R22)=0,"",IF(OR(A22="",B22="",C22="",D22="",F22="",G22="",H22="",J22="",M22="",P22="",Q22=""),"Faltan datos",IF(D22&lt;=C22,"Horario no válido",IF(AND(P22&lt;&gt;"Cancelada",SUMPRODUCT(($B$6:$B$205=B22)*($J$6:$J$205=J22)*($P$6:$P$205&lt;&gt;"Cancelada")*($C$6:$C$205&lt;D22)*($D$6:$D$205&gt;C22)*(ROW($B$6:$B$205)&lt;&gt;ROW(B22)))&gt;0),"Solapamiento",IF(AND(B22&lt;TODAY(),P22&lt;&gt;"Realizada",P22&lt;&gt;"Cancelada"),"Fecha pasada",IF(AND(L22&lt;&gt;"",L22&lt;TODAY(),M22&lt;&gt;"Lista",M22&lt;&gt;"No aplica",P22&lt;&gt;"Realizada",P22&lt;&gt;"Cancelada"),"Preparación vencida",IF(AND(O22&lt;&gt;"",B22&gt;=TODAY(),B22-TODAY()&lt;=2,P22&lt;&gt;"Realizada",P22&lt;&gt;"Cancelada"),"Material pendiente","Correcto")))))))</f>
        <v/>
      </c>
    </row>
    <row r="23" ht="31" customHeight="1">
      <c r="A23" s="18" t="n"/>
      <c r="B23" s="19" t="n"/>
      <c r="C23" s="37" t="n"/>
      <c r="D23" s="37" t="n"/>
      <c r="E23" s="21">
        <f>IF(OR(B23="",C23="",D23=""),"",IF(D23&lt;=C23,"",(D23-C23)*24))</f>
        <v/>
      </c>
      <c r="F23" s="22" t="n"/>
      <c r="G23" s="18" t="n"/>
      <c r="H23" s="18" t="n"/>
      <c r="I23" s="22" t="n"/>
      <c r="J23" s="18" t="n"/>
      <c r="K23" s="23" t="n"/>
      <c r="L23" s="19" t="n"/>
      <c r="M23" s="18" t="n"/>
      <c r="N23" s="22" t="n"/>
      <c r="O23" s="22" t="n"/>
      <c r="P23" s="23" t="n"/>
      <c r="Q23" s="23" t="n"/>
      <c r="R23" s="22" t="n"/>
      <c r="S23" s="24">
        <f>IF(B23="","",B23-TODAY())</f>
        <v/>
      </c>
      <c r="T23" s="25">
        <f>IF(COUNTA(A23:D23,F23:R23)=0,"",IF(OR(A23="",B23="",C23="",D23="",F23="",G23="",H23="",J23="",M23="",P23="",Q23=""),"Faltan datos",IF(D23&lt;=C23,"Horario no válido",IF(AND(P23&lt;&gt;"Cancelada",SUMPRODUCT(($B$6:$B$205=B23)*($J$6:$J$205=J23)*($P$6:$P$205&lt;&gt;"Cancelada")*($C$6:$C$205&lt;D23)*($D$6:$D$205&gt;C23)*(ROW($B$6:$B$205)&lt;&gt;ROW(B23)))&gt;0),"Solapamiento",IF(AND(B23&lt;TODAY(),P23&lt;&gt;"Realizada",P23&lt;&gt;"Cancelada"),"Fecha pasada",IF(AND(L23&lt;&gt;"",L23&lt;TODAY(),M23&lt;&gt;"Lista",M23&lt;&gt;"No aplica",P23&lt;&gt;"Realizada",P23&lt;&gt;"Cancelada"),"Preparación vencida",IF(AND(O23&lt;&gt;"",B23&gt;=TODAY(),B23-TODAY()&lt;=2,P23&lt;&gt;"Realizada",P23&lt;&gt;"Cancelada"),"Material pendiente","Correcto")))))))</f>
        <v/>
      </c>
    </row>
    <row r="24" ht="31" customHeight="1">
      <c r="A24" s="18" t="n"/>
      <c r="B24" s="19" t="n"/>
      <c r="C24" s="37" t="n"/>
      <c r="D24" s="37" t="n"/>
      <c r="E24" s="21">
        <f>IF(OR(B24="",C24="",D24=""),"",IF(D24&lt;=C24,"",(D24-C24)*24))</f>
        <v/>
      </c>
      <c r="F24" s="22" t="n"/>
      <c r="G24" s="18" t="n"/>
      <c r="H24" s="18" t="n"/>
      <c r="I24" s="22" t="n"/>
      <c r="J24" s="18" t="n"/>
      <c r="K24" s="23" t="n"/>
      <c r="L24" s="19" t="n"/>
      <c r="M24" s="18" t="n"/>
      <c r="N24" s="22" t="n"/>
      <c r="O24" s="22" t="n"/>
      <c r="P24" s="23" t="n"/>
      <c r="Q24" s="23" t="n"/>
      <c r="R24" s="22" t="n"/>
      <c r="S24" s="24">
        <f>IF(B24="","",B24-TODAY())</f>
        <v/>
      </c>
      <c r="T24" s="25">
        <f>IF(COUNTA(A24:D24,F24:R24)=0,"",IF(OR(A24="",B24="",C24="",D24="",F24="",G24="",H24="",J24="",M24="",P24="",Q24=""),"Faltan datos",IF(D24&lt;=C24,"Horario no válido",IF(AND(P24&lt;&gt;"Cancelada",SUMPRODUCT(($B$6:$B$205=B24)*($J$6:$J$205=J24)*($P$6:$P$205&lt;&gt;"Cancelada")*($C$6:$C$205&lt;D24)*($D$6:$D$205&gt;C24)*(ROW($B$6:$B$205)&lt;&gt;ROW(B24)))&gt;0),"Solapamiento",IF(AND(B24&lt;TODAY(),P24&lt;&gt;"Realizada",P24&lt;&gt;"Cancelada"),"Fecha pasada",IF(AND(L24&lt;&gt;"",L24&lt;TODAY(),M24&lt;&gt;"Lista",M24&lt;&gt;"No aplica",P24&lt;&gt;"Realizada",P24&lt;&gt;"Cancelada"),"Preparación vencida",IF(AND(O24&lt;&gt;"",B24&gt;=TODAY(),B24-TODAY()&lt;=2,P24&lt;&gt;"Realizada",P24&lt;&gt;"Cancelada"),"Material pendiente","Correcto")))))))</f>
        <v/>
      </c>
    </row>
    <row r="25" ht="31" customHeight="1">
      <c r="A25" s="18" t="n"/>
      <c r="B25" s="19" t="n"/>
      <c r="C25" s="37" t="n"/>
      <c r="D25" s="37" t="n"/>
      <c r="E25" s="21">
        <f>IF(OR(B25="",C25="",D25=""),"",IF(D25&lt;=C25,"",(D25-C25)*24))</f>
        <v/>
      </c>
      <c r="F25" s="22" t="n"/>
      <c r="G25" s="18" t="n"/>
      <c r="H25" s="18" t="n"/>
      <c r="I25" s="22" t="n"/>
      <c r="J25" s="18" t="n"/>
      <c r="K25" s="23" t="n"/>
      <c r="L25" s="19" t="n"/>
      <c r="M25" s="18" t="n"/>
      <c r="N25" s="22" t="n"/>
      <c r="O25" s="22" t="n"/>
      <c r="P25" s="23" t="n"/>
      <c r="Q25" s="23" t="n"/>
      <c r="R25" s="22" t="n"/>
      <c r="S25" s="24">
        <f>IF(B25="","",B25-TODAY())</f>
        <v/>
      </c>
      <c r="T25" s="25">
        <f>IF(COUNTA(A25:D25,F25:R25)=0,"",IF(OR(A25="",B25="",C25="",D25="",F25="",G25="",H25="",J25="",M25="",P25="",Q25=""),"Faltan datos",IF(D25&lt;=C25,"Horario no válido",IF(AND(P25&lt;&gt;"Cancelada",SUMPRODUCT(($B$6:$B$205=B25)*($J$6:$J$205=J25)*($P$6:$P$205&lt;&gt;"Cancelada")*($C$6:$C$205&lt;D25)*($D$6:$D$205&gt;C25)*(ROW($B$6:$B$205)&lt;&gt;ROW(B25)))&gt;0),"Solapamiento",IF(AND(B25&lt;TODAY(),P25&lt;&gt;"Realizada",P25&lt;&gt;"Cancelada"),"Fecha pasada",IF(AND(L25&lt;&gt;"",L25&lt;TODAY(),M25&lt;&gt;"Lista",M25&lt;&gt;"No aplica",P25&lt;&gt;"Realizada",P25&lt;&gt;"Cancelada"),"Preparación vencida",IF(AND(O25&lt;&gt;"",B25&gt;=TODAY(),B25-TODAY()&lt;=2,P25&lt;&gt;"Realizada",P25&lt;&gt;"Cancelada"),"Material pendiente","Correcto")))))))</f>
        <v/>
      </c>
    </row>
    <row r="26" ht="31" customHeight="1">
      <c r="A26" s="18" t="n"/>
      <c r="B26" s="19" t="n"/>
      <c r="C26" s="37" t="n"/>
      <c r="D26" s="37" t="n"/>
      <c r="E26" s="21">
        <f>IF(OR(B26="",C26="",D26=""),"",IF(D26&lt;=C26,"",(D26-C26)*24))</f>
        <v/>
      </c>
      <c r="F26" s="22" t="n"/>
      <c r="G26" s="18" t="n"/>
      <c r="H26" s="18" t="n"/>
      <c r="I26" s="22" t="n"/>
      <c r="J26" s="18" t="n"/>
      <c r="K26" s="23" t="n"/>
      <c r="L26" s="19" t="n"/>
      <c r="M26" s="18" t="n"/>
      <c r="N26" s="22" t="n"/>
      <c r="O26" s="22" t="n"/>
      <c r="P26" s="23" t="n"/>
      <c r="Q26" s="23" t="n"/>
      <c r="R26" s="22" t="n"/>
      <c r="S26" s="24">
        <f>IF(B26="","",B26-TODAY())</f>
        <v/>
      </c>
      <c r="T26" s="25">
        <f>IF(COUNTA(A26:D26,F26:R26)=0,"",IF(OR(A26="",B26="",C26="",D26="",F26="",G26="",H26="",J26="",M26="",P26="",Q26=""),"Faltan datos",IF(D26&lt;=C26,"Horario no válido",IF(AND(P26&lt;&gt;"Cancelada",SUMPRODUCT(($B$6:$B$205=B26)*($J$6:$J$205=J26)*($P$6:$P$205&lt;&gt;"Cancelada")*($C$6:$C$205&lt;D26)*($D$6:$D$205&gt;C26)*(ROW($B$6:$B$205)&lt;&gt;ROW(B26)))&gt;0),"Solapamiento",IF(AND(B26&lt;TODAY(),P26&lt;&gt;"Realizada",P26&lt;&gt;"Cancelada"),"Fecha pasada",IF(AND(L26&lt;&gt;"",L26&lt;TODAY(),M26&lt;&gt;"Lista",M26&lt;&gt;"No aplica",P26&lt;&gt;"Realizada",P26&lt;&gt;"Cancelada"),"Preparación vencida",IF(AND(O26&lt;&gt;"",B26&gt;=TODAY(),B26-TODAY()&lt;=2,P26&lt;&gt;"Realizada",P26&lt;&gt;"Cancelada"),"Material pendiente","Correcto")))))))</f>
        <v/>
      </c>
    </row>
    <row r="27" ht="31" customHeight="1">
      <c r="A27" s="18" t="n"/>
      <c r="B27" s="19" t="n"/>
      <c r="C27" s="37" t="n"/>
      <c r="D27" s="37" t="n"/>
      <c r="E27" s="21">
        <f>IF(OR(B27="",C27="",D27=""),"",IF(D27&lt;=C27,"",(D27-C27)*24))</f>
        <v/>
      </c>
      <c r="F27" s="22" t="n"/>
      <c r="G27" s="18" t="n"/>
      <c r="H27" s="18" t="n"/>
      <c r="I27" s="22" t="n"/>
      <c r="J27" s="18" t="n"/>
      <c r="K27" s="23" t="n"/>
      <c r="L27" s="19" t="n"/>
      <c r="M27" s="18" t="n"/>
      <c r="N27" s="22" t="n"/>
      <c r="O27" s="22" t="n"/>
      <c r="P27" s="23" t="n"/>
      <c r="Q27" s="23" t="n"/>
      <c r="R27" s="22" t="n"/>
      <c r="S27" s="24">
        <f>IF(B27="","",B27-TODAY())</f>
        <v/>
      </c>
      <c r="T27" s="25">
        <f>IF(COUNTA(A27:D27,F27:R27)=0,"",IF(OR(A27="",B27="",C27="",D27="",F27="",G27="",H27="",J27="",M27="",P27="",Q27=""),"Faltan datos",IF(D27&lt;=C27,"Horario no válido",IF(AND(P27&lt;&gt;"Cancelada",SUMPRODUCT(($B$6:$B$205=B27)*($J$6:$J$205=J27)*($P$6:$P$205&lt;&gt;"Cancelada")*($C$6:$C$205&lt;D27)*($D$6:$D$205&gt;C27)*(ROW($B$6:$B$205)&lt;&gt;ROW(B27)))&gt;0),"Solapamiento",IF(AND(B27&lt;TODAY(),P27&lt;&gt;"Realizada",P27&lt;&gt;"Cancelada"),"Fecha pasada",IF(AND(L27&lt;&gt;"",L27&lt;TODAY(),M27&lt;&gt;"Lista",M27&lt;&gt;"No aplica",P27&lt;&gt;"Realizada",P27&lt;&gt;"Cancelada"),"Preparación vencida",IF(AND(O27&lt;&gt;"",B27&gt;=TODAY(),B27-TODAY()&lt;=2,P27&lt;&gt;"Realizada",P27&lt;&gt;"Cancelada"),"Material pendiente","Correcto")))))))</f>
        <v/>
      </c>
    </row>
    <row r="28" ht="31" customHeight="1">
      <c r="A28" s="18" t="n"/>
      <c r="B28" s="19" t="n"/>
      <c r="C28" s="37" t="n"/>
      <c r="D28" s="37" t="n"/>
      <c r="E28" s="21">
        <f>IF(OR(B28="",C28="",D28=""),"",IF(D28&lt;=C28,"",(D28-C28)*24))</f>
        <v/>
      </c>
      <c r="F28" s="22" t="n"/>
      <c r="G28" s="18" t="n"/>
      <c r="H28" s="18" t="n"/>
      <c r="I28" s="22" t="n"/>
      <c r="J28" s="18" t="n"/>
      <c r="K28" s="23" t="n"/>
      <c r="L28" s="19" t="n"/>
      <c r="M28" s="18" t="n"/>
      <c r="N28" s="22" t="n"/>
      <c r="O28" s="22" t="n"/>
      <c r="P28" s="23" t="n"/>
      <c r="Q28" s="23" t="n"/>
      <c r="R28" s="22" t="n"/>
      <c r="S28" s="24">
        <f>IF(B28="","",B28-TODAY())</f>
        <v/>
      </c>
      <c r="T28" s="25">
        <f>IF(COUNTA(A28:D28,F28:R28)=0,"",IF(OR(A28="",B28="",C28="",D28="",F28="",G28="",H28="",J28="",M28="",P28="",Q28=""),"Faltan datos",IF(D28&lt;=C28,"Horario no válido",IF(AND(P28&lt;&gt;"Cancelada",SUMPRODUCT(($B$6:$B$205=B28)*($J$6:$J$205=J28)*($P$6:$P$205&lt;&gt;"Cancelada")*($C$6:$C$205&lt;D28)*($D$6:$D$205&gt;C28)*(ROW($B$6:$B$205)&lt;&gt;ROW(B28)))&gt;0),"Solapamiento",IF(AND(B28&lt;TODAY(),P28&lt;&gt;"Realizada",P28&lt;&gt;"Cancelada"),"Fecha pasada",IF(AND(L28&lt;&gt;"",L28&lt;TODAY(),M28&lt;&gt;"Lista",M28&lt;&gt;"No aplica",P28&lt;&gt;"Realizada",P28&lt;&gt;"Cancelada"),"Preparación vencida",IF(AND(O28&lt;&gt;"",B28&gt;=TODAY(),B28-TODAY()&lt;=2,P28&lt;&gt;"Realizada",P28&lt;&gt;"Cancelada"),"Material pendiente","Correcto")))))))</f>
        <v/>
      </c>
    </row>
    <row r="29" ht="31" customHeight="1">
      <c r="A29" s="18" t="n"/>
      <c r="B29" s="19" t="n"/>
      <c r="C29" s="37" t="n"/>
      <c r="D29" s="37" t="n"/>
      <c r="E29" s="21">
        <f>IF(OR(B29="",C29="",D29=""),"",IF(D29&lt;=C29,"",(D29-C29)*24))</f>
        <v/>
      </c>
      <c r="F29" s="22" t="n"/>
      <c r="G29" s="18" t="n"/>
      <c r="H29" s="18" t="n"/>
      <c r="I29" s="22" t="n"/>
      <c r="J29" s="18" t="n"/>
      <c r="K29" s="23" t="n"/>
      <c r="L29" s="19" t="n"/>
      <c r="M29" s="18" t="n"/>
      <c r="N29" s="22" t="n"/>
      <c r="O29" s="22" t="n"/>
      <c r="P29" s="23" t="n"/>
      <c r="Q29" s="23" t="n"/>
      <c r="R29" s="22" t="n"/>
      <c r="S29" s="24">
        <f>IF(B29="","",B29-TODAY())</f>
        <v/>
      </c>
      <c r="T29" s="25">
        <f>IF(COUNTA(A29:D29,F29:R29)=0,"",IF(OR(A29="",B29="",C29="",D29="",F29="",G29="",H29="",J29="",M29="",P29="",Q29=""),"Faltan datos",IF(D29&lt;=C29,"Horario no válido",IF(AND(P29&lt;&gt;"Cancelada",SUMPRODUCT(($B$6:$B$205=B29)*($J$6:$J$205=J29)*($P$6:$P$205&lt;&gt;"Cancelada")*($C$6:$C$205&lt;D29)*($D$6:$D$205&gt;C29)*(ROW($B$6:$B$205)&lt;&gt;ROW(B29)))&gt;0),"Solapamiento",IF(AND(B29&lt;TODAY(),P29&lt;&gt;"Realizada",P29&lt;&gt;"Cancelada"),"Fecha pasada",IF(AND(L29&lt;&gt;"",L29&lt;TODAY(),M29&lt;&gt;"Lista",M29&lt;&gt;"No aplica",P29&lt;&gt;"Realizada",P29&lt;&gt;"Cancelada"),"Preparación vencida",IF(AND(O29&lt;&gt;"",B29&gt;=TODAY(),B29-TODAY()&lt;=2,P29&lt;&gt;"Realizada",P29&lt;&gt;"Cancelada"),"Material pendiente","Correcto")))))))</f>
        <v/>
      </c>
    </row>
    <row r="30" ht="31" customHeight="1">
      <c r="A30" s="18" t="n"/>
      <c r="B30" s="19" t="n"/>
      <c r="C30" s="37" t="n"/>
      <c r="D30" s="37" t="n"/>
      <c r="E30" s="21">
        <f>IF(OR(B30="",C30="",D30=""),"",IF(D30&lt;=C30,"",(D30-C30)*24))</f>
        <v/>
      </c>
      <c r="F30" s="22" t="n"/>
      <c r="G30" s="18" t="n"/>
      <c r="H30" s="18" t="n"/>
      <c r="I30" s="22" t="n"/>
      <c r="J30" s="18" t="n"/>
      <c r="K30" s="23" t="n"/>
      <c r="L30" s="19" t="n"/>
      <c r="M30" s="18" t="n"/>
      <c r="N30" s="22" t="n"/>
      <c r="O30" s="22" t="n"/>
      <c r="P30" s="23" t="n"/>
      <c r="Q30" s="23" t="n"/>
      <c r="R30" s="22" t="n"/>
      <c r="S30" s="24">
        <f>IF(B30="","",B30-TODAY())</f>
        <v/>
      </c>
      <c r="T30" s="25">
        <f>IF(COUNTA(A30:D30,F30:R30)=0,"",IF(OR(A30="",B30="",C30="",D30="",F30="",G30="",H30="",J30="",M30="",P30="",Q30=""),"Faltan datos",IF(D30&lt;=C30,"Horario no válido",IF(AND(P30&lt;&gt;"Cancelada",SUMPRODUCT(($B$6:$B$205=B30)*($J$6:$J$205=J30)*($P$6:$P$205&lt;&gt;"Cancelada")*($C$6:$C$205&lt;D30)*($D$6:$D$205&gt;C30)*(ROW($B$6:$B$205)&lt;&gt;ROW(B30)))&gt;0),"Solapamiento",IF(AND(B30&lt;TODAY(),P30&lt;&gt;"Realizada",P30&lt;&gt;"Cancelada"),"Fecha pasada",IF(AND(L30&lt;&gt;"",L30&lt;TODAY(),M30&lt;&gt;"Lista",M30&lt;&gt;"No aplica",P30&lt;&gt;"Realizada",P30&lt;&gt;"Cancelada"),"Preparación vencida",IF(AND(O30&lt;&gt;"",B30&gt;=TODAY(),B30-TODAY()&lt;=2,P30&lt;&gt;"Realizada",P30&lt;&gt;"Cancelada"),"Material pendiente","Correcto")))))))</f>
        <v/>
      </c>
    </row>
    <row r="31" ht="31" customHeight="1">
      <c r="A31" s="18" t="n"/>
      <c r="B31" s="19" t="n"/>
      <c r="C31" s="37" t="n"/>
      <c r="D31" s="37" t="n"/>
      <c r="E31" s="21">
        <f>IF(OR(B31="",C31="",D31=""),"",IF(D31&lt;=C31,"",(D31-C31)*24))</f>
        <v/>
      </c>
      <c r="F31" s="22" t="n"/>
      <c r="G31" s="18" t="n"/>
      <c r="H31" s="18" t="n"/>
      <c r="I31" s="22" t="n"/>
      <c r="J31" s="18" t="n"/>
      <c r="K31" s="23" t="n"/>
      <c r="L31" s="19" t="n"/>
      <c r="M31" s="18" t="n"/>
      <c r="N31" s="22" t="n"/>
      <c r="O31" s="22" t="n"/>
      <c r="P31" s="23" t="n"/>
      <c r="Q31" s="23" t="n"/>
      <c r="R31" s="22" t="n"/>
      <c r="S31" s="24">
        <f>IF(B31="","",B31-TODAY())</f>
        <v/>
      </c>
      <c r="T31" s="25">
        <f>IF(COUNTA(A31:D31,F31:R31)=0,"",IF(OR(A31="",B31="",C31="",D31="",F31="",G31="",H31="",J31="",M31="",P31="",Q31=""),"Faltan datos",IF(D31&lt;=C31,"Horario no válido",IF(AND(P31&lt;&gt;"Cancelada",SUMPRODUCT(($B$6:$B$205=B31)*($J$6:$J$205=J31)*($P$6:$P$205&lt;&gt;"Cancelada")*($C$6:$C$205&lt;D31)*($D$6:$D$205&gt;C31)*(ROW($B$6:$B$205)&lt;&gt;ROW(B31)))&gt;0),"Solapamiento",IF(AND(B31&lt;TODAY(),P31&lt;&gt;"Realizada",P31&lt;&gt;"Cancelada"),"Fecha pasada",IF(AND(L31&lt;&gt;"",L31&lt;TODAY(),M31&lt;&gt;"Lista",M31&lt;&gt;"No aplica",P31&lt;&gt;"Realizada",P31&lt;&gt;"Cancelada"),"Preparación vencida",IF(AND(O31&lt;&gt;"",B31&gt;=TODAY(),B31-TODAY()&lt;=2,P31&lt;&gt;"Realizada",P31&lt;&gt;"Cancelada"),"Material pendiente","Correcto")))))))</f>
        <v/>
      </c>
    </row>
    <row r="32" ht="31" customHeight="1">
      <c r="A32" s="18" t="n"/>
      <c r="B32" s="19" t="n"/>
      <c r="C32" s="37" t="n"/>
      <c r="D32" s="37" t="n"/>
      <c r="E32" s="21">
        <f>IF(OR(B32="",C32="",D32=""),"",IF(D32&lt;=C32,"",(D32-C32)*24))</f>
        <v/>
      </c>
      <c r="F32" s="22" t="n"/>
      <c r="G32" s="18" t="n"/>
      <c r="H32" s="18" t="n"/>
      <c r="I32" s="22" t="n"/>
      <c r="J32" s="18" t="n"/>
      <c r="K32" s="23" t="n"/>
      <c r="L32" s="19" t="n"/>
      <c r="M32" s="18" t="n"/>
      <c r="N32" s="22" t="n"/>
      <c r="O32" s="22" t="n"/>
      <c r="P32" s="23" t="n"/>
      <c r="Q32" s="23" t="n"/>
      <c r="R32" s="22" t="n"/>
      <c r="S32" s="24">
        <f>IF(B32="","",B32-TODAY())</f>
        <v/>
      </c>
      <c r="T32" s="25">
        <f>IF(COUNTA(A32:D32,F32:R32)=0,"",IF(OR(A32="",B32="",C32="",D32="",F32="",G32="",H32="",J32="",M32="",P32="",Q32=""),"Faltan datos",IF(D32&lt;=C32,"Horario no válido",IF(AND(P32&lt;&gt;"Cancelada",SUMPRODUCT(($B$6:$B$205=B32)*($J$6:$J$205=J32)*($P$6:$P$205&lt;&gt;"Cancelada")*($C$6:$C$205&lt;D32)*($D$6:$D$205&gt;C32)*(ROW($B$6:$B$205)&lt;&gt;ROW(B32)))&gt;0),"Solapamiento",IF(AND(B32&lt;TODAY(),P32&lt;&gt;"Realizada",P32&lt;&gt;"Cancelada"),"Fecha pasada",IF(AND(L32&lt;&gt;"",L32&lt;TODAY(),M32&lt;&gt;"Lista",M32&lt;&gt;"No aplica",P32&lt;&gt;"Realizada",P32&lt;&gt;"Cancelada"),"Preparación vencida",IF(AND(O32&lt;&gt;"",B32&gt;=TODAY(),B32-TODAY()&lt;=2,P32&lt;&gt;"Realizada",P32&lt;&gt;"Cancelada"),"Material pendiente","Correcto")))))))</f>
        <v/>
      </c>
    </row>
    <row r="33" ht="31" customHeight="1">
      <c r="A33" s="18" t="n"/>
      <c r="B33" s="19" t="n"/>
      <c r="C33" s="37" t="n"/>
      <c r="D33" s="37" t="n"/>
      <c r="E33" s="21">
        <f>IF(OR(B33="",C33="",D33=""),"",IF(D33&lt;=C33,"",(D33-C33)*24))</f>
        <v/>
      </c>
      <c r="F33" s="22" t="n"/>
      <c r="G33" s="18" t="n"/>
      <c r="H33" s="18" t="n"/>
      <c r="I33" s="22" t="n"/>
      <c r="J33" s="18" t="n"/>
      <c r="K33" s="23" t="n"/>
      <c r="L33" s="19" t="n"/>
      <c r="M33" s="18" t="n"/>
      <c r="N33" s="22" t="n"/>
      <c r="O33" s="22" t="n"/>
      <c r="P33" s="23" t="n"/>
      <c r="Q33" s="23" t="n"/>
      <c r="R33" s="22" t="n"/>
      <c r="S33" s="24">
        <f>IF(B33="","",B33-TODAY())</f>
        <v/>
      </c>
      <c r="T33" s="25">
        <f>IF(COUNTA(A33:D33,F33:R33)=0,"",IF(OR(A33="",B33="",C33="",D33="",F33="",G33="",H33="",J33="",M33="",P33="",Q33=""),"Faltan datos",IF(D33&lt;=C33,"Horario no válido",IF(AND(P33&lt;&gt;"Cancelada",SUMPRODUCT(($B$6:$B$205=B33)*($J$6:$J$205=J33)*($P$6:$P$205&lt;&gt;"Cancelada")*($C$6:$C$205&lt;D33)*($D$6:$D$205&gt;C33)*(ROW($B$6:$B$205)&lt;&gt;ROW(B33)))&gt;0),"Solapamiento",IF(AND(B33&lt;TODAY(),P33&lt;&gt;"Realizada",P33&lt;&gt;"Cancelada"),"Fecha pasada",IF(AND(L33&lt;&gt;"",L33&lt;TODAY(),M33&lt;&gt;"Lista",M33&lt;&gt;"No aplica",P33&lt;&gt;"Realizada",P33&lt;&gt;"Cancelada"),"Preparación vencida",IF(AND(O33&lt;&gt;"",B33&gt;=TODAY(),B33-TODAY()&lt;=2,P33&lt;&gt;"Realizada",P33&lt;&gt;"Cancelada"),"Material pendiente","Correcto")))))))</f>
        <v/>
      </c>
    </row>
    <row r="34" ht="31" customHeight="1">
      <c r="A34" s="18" t="n"/>
      <c r="B34" s="19" t="n"/>
      <c r="C34" s="37" t="n"/>
      <c r="D34" s="37" t="n"/>
      <c r="E34" s="21">
        <f>IF(OR(B34="",C34="",D34=""),"",IF(D34&lt;=C34,"",(D34-C34)*24))</f>
        <v/>
      </c>
      <c r="F34" s="22" t="n"/>
      <c r="G34" s="18" t="n"/>
      <c r="H34" s="18" t="n"/>
      <c r="I34" s="22" t="n"/>
      <c r="J34" s="18" t="n"/>
      <c r="K34" s="23" t="n"/>
      <c r="L34" s="19" t="n"/>
      <c r="M34" s="18" t="n"/>
      <c r="N34" s="22" t="n"/>
      <c r="O34" s="22" t="n"/>
      <c r="P34" s="23" t="n"/>
      <c r="Q34" s="23" t="n"/>
      <c r="R34" s="22" t="n"/>
      <c r="S34" s="24">
        <f>IF(B34="","",B34-TODAY())</f>
        <v/>
      </c>
      <c r="T34" s="25">
        <f>IF(COUNTA(A34:D34,F34:R34)=0,"",IF(OR(A34="",B34="",C34="",D34="",F34="",G34="",H34="",J34="",M34="",P34="",Q34=""),"Faltan datos",IF(D34&lt;=C34,"Horario no válido",IF(AND(P34&lt;&gt;"Cancelada",SUMPRODUCT(($B$6:$B$205=B34)*($J$6:$J$205=J34)*($P$6:$P$205&lt;&gt;"Cancelada")*($C$6:$C$205&lt;D34)*($D$6:$D$205&gt;C34)*(ROW($B$6:$B$205)&lt;&gt;ROW(B34)))&gt;0),"Solapamiento",IF(AND(B34&lt;TODAY(),P34&lt;&gt;"Realizada",P34&lt;&gt;"Cancelada"),"Fecha pasada",IF(AND(L34&lt;&gt;"",L34&lt;TODAY(),M34&lt;&gt;"Lista",M34&lt;&gt;"No aplica",P34&lt;&gt;"Realizada",P34&lt;&gt;"Cancelada"),"Preparación vencida",IF(AND(O34&lt;&gt;"",B34&gt;=TODAY(),B34-TODAY()&lt;=2,P34&lt;&gt;"Realizada",P34&lt;&gt;"Cancelada"),"Material pendiente","Correcto")))))))</f>
        <v/>
      </c>
    </row>
    <row r="35" ht="31" customHeight="1">
      <c r="A35" s="18" t="n"/>
      <c r="B35" s="19" t="n"/>
      <c r="C35" s="37" t="n"/>
      <c r="D35" s="37" t="n"/>
      <c r="E35" s="21">
        <f>IF(OR(B35="",C35="",D35=""),"",IF(D35&lt;=C35,"",(D35-C35)*24))</f>
        <v/>
      </c>
      <c r="F35" s="22" t="n"/>
      <c r="G35" s="18" t="n"/>
      <c r="H35" s="18" t="n"/>
      <c r="I35" s="22" t="n"/>
      <c r="J35" s="18" t="n"/>
      <c r="K35" s="23" t="n"/>
      <c r="L35" s="19" t="n"/>
      <c r="M35" s="18" t="n"/>
      <c r="N35" s="22" t="n"/>
      <c r="O35" s="22" t="n"/>
      <c r="P35" s="23" t="n"/>
      <c r="Q35" s="23" t="n"/>
      <c r="R35" s="22" t="n"/>
      <c r="S35" s="24">
        <f>IF(B35="","",B35-TODAY())</f>
        <v/>
      </c>
      <c r="T35" s="25">
        <f>IF(COUNTA(A35:D35,F35:R35)=0,"",IF(OR(A35="",B35="",C35="",D35="",F35="",G35="",H35="",J35="",M35="",P35="",Q35=""),"Faltan datos",IF(D35&lt;=C35,"Horario no válido",IF(AND(P35&lt;&gt;"Cancelada",SUMPRODUCT(($B$6:$B$205=B35)*($J$6:$J$205=J35)*($P$6:$P$205&lt;&gt;"Cancelada")*($C$6:$C$205&lt;D35)*($D$6:$D$205&gt;C35)*(ROW($B$6:$B$205)&lt;&gt;ROW(B35)))&gt;0),"Solapamiento",IF(AND(B35&lt;TODAY(),P35&lt;&gt;"Realizada",P35&lt;&gt;"Cancelada"),"Fecha pasada",IF(AND(L35&lt;&gt;"",L35&lt;TODAY(),M35&lt;&gt;"Lista",M35&lt;&gt;"No aplica",P35&lt;&gt;"Realizada",P35&lt;&gt;"Cancelada"),"Preparación vencida",IF(AND(O35&lt;&gt;"",B35&gt;=TODAY(),B35-TODAY()&lt;=2,P35&lt;&gt;"Realizada",P35&lt;&gt;"Cancelada"),"Material pendiente","Correcto")))))))</f>
        <v/>
      </c>
    </row>
    <row r="36" ht="31" customHeight="1">
      <c r="A36" s="18" t="n"/>
      <c r="B36" s="19" t="n"/>
      <c r="C36" s="37" t="n"/>
      <c r="D36" s="37" t="n"/>
      <c r="E36" s="21">
        <f>IF(OR(B36="",C36="",D36=""),"",IF(D36&lt;=C36,"",(D36-C36)*24))</f>
        <v/>
      </c>
      <c r="F36" s="22" t="n"/>
      <c r="G36" s="18" t="n"/>
      <c r="H36" s="18" t="n"/>
      <c r="I36" s="22" t="n"/>
      <c r="J36" s="18" t="n"/>
      <c r="K36" s="23" t="n"/>
      <c r="L36" s="19" t="n"/>
      <c r="M36" s="18" t="n"/>
      <c r="N36" s="22" t="n"/>
      <c r="O36" s="22" t="n"/>
      <c r="P36" s="23" t="n"/>
      <c r="Q36" s="23" t="n"/>
      <c r="R36" s="22" t="n"/>
      <c r="S36" s="24">
        <f>IF(B36="","",B36-TODAY())</f>
        <v/>
      </c>
      <c r="T36" s="25">
        <f>IF(COUNTA(A36:D36,F36:R36)=0,"",IF(OR(A36="",B36="",C36="",D36="",F36="",G36="",H36="",J36="",M36="",P36="",Q36=""),"Faltan datos",IF(D36&lt;=C36,"Horario no válido",IF(AND(P36&lt;&gt;"Cancelada",SUMPRODUCT(($B$6:$B$205=B36)*($J$6:$J$205=J36)*($P$6:$P$205&lt;&gt;"Cancelada")*($C$6:$C$205&lt;D36)*($D$6:$D$205&gt;C36)*(ROW($B$6:$B$205)&lt;&gt;ROW(B36)))&gt;0),"Solapamiento",IF(AND(B36&lt;TODAY(),P36&lt;&gt;"Realizada",P36&lt;&gt;"Cancelada"),"Fecha pasada",IF(AND(L36&lt;&gt;"",L36&lt;TODAY(),M36&lt;&gt;"Lista",M36&lt;&gt;"No aplica",P36&lt;&gt;"Realizada",P36&lt;&gt;"Cancelada"),"Preparación vencida",IF(AND(O36&lt;&gt;"",B36&gt;=TODAY(),B36-TODAY()&lt;=2,P36&lt;&gt;"Realizada",P36&lt;&gt;"Cancelada"),"Material pendiente","Correcto")))))))</f>
        <v/>
      </c>
    </row>
    <row r="37" ht="31" customHeight="1">
      <c r="A37" s="18" t="n"/>
      <c r="B37" s="19" t="n"/>
      <c r="C37" s="37" t="n"/>
      <c r="D37" s="37" t="n"/>
      <c r="E37" s="21">
        <f>IF(OR(B37="",C37="",D37=""),"",IF(D37&lt;=C37,"",(D37-C37)*24))</f>
        <v/>
      </c>
      <c r="F37" s="22" t="n"/>
      <c r="G37" s="18" t="n"/>
      <c r="H37" s="18" t="n"/>
      <c r="I37" s="22" t="n"/>
      <c r="J37" s="18" t="n"/>
      <c r="K37" s="23" t="n"/>
      <c r="L37" s="19" t="n"/>
      <c r="M37" s="18" t="n"/>
      <c r="N37" s="22" t="n"/>
      <c r="O37" s="22" t="n"/>
      <c r="P37" s="23" t="n"/>
      <c r="Q37" s="23" t="n"/>
      <c r="R37" s="22" t="n"/>
      <c r="S37" s="24">
        <f>IF(B37="","",B37-TODAY())</f>
        <v/>
      </c>
      <c r="T37" s="25">
        <f>IF(COUNTA(A37:D37,F37:R37)=0,"",IF(OR(A37="",B37="",C37="",D37="",F37="",G37="",H37="",J37="",M37="",P37="",Q37=""),"Faltan datos",IF(D37&lt;=C37,"Horario no válido",IF(AND(P37&lt;&gt;"Cancelada",SUMPRODUCT(($B$6:$B$205=B37)*($J$6:$J$205=J37)*($P$6:$P$205&lt;&gt;"Cancelada")*($C$6:$C$205&lt;D37)*($D$6:$D$205&gt;C37)*(ROW($B$6:$B$205)&lt;&gt;ROW(B37)))&gt;0),"Solapamiento",IF(AND(B37&lt;TODAY(),P37&lt;&gt;"Realizada",P37&lt;&gt;"Cancelada"),"Fecha pasada",IF(AND(L37&lt;&gt;"",L37&lt;TODAY(),M37&lt;&gt;"Lista",M37&lt;&gt;"No aplica",P37&lt;&gt;"Realizada",P37&lt;&gt;"Cancelada"),"Preparación vencida",IF(AND(O37&lt;&gt;"",B37&gt;=TODAY(),B37-TODAY()&lt;=2,P37&lt;&gt;"Realizada",P37&lt;&gt;"Cancelada"),"Material pendiente","Correcto")))))))</f>
        <v/>
      </c>
    </row>
    <row r="38" ht="31" customHeight="1">
      <c r="A38" s="18" t="n"/>
      <c r="B38" s="19" t="n"/>
      <c r="C38" s="37" t="n"/>
      <c r="D38" s="37" t="n"/>
      <c r="E38" s="21">
        <f>IF(OR(B38="",C38="",D38=""),"",IF(D38&lt;=C38,"",(D38-C38)*24))</f>
        <v/>
      </c>
      <c r="F38" s="22" t="n"/>
      <c r="G38" s="18" t="n"/>
      <c r="H38" s="18" t="n"/>
      <c r="I38" s="22" t="n"/>
      <c r="J38" s="18" t="n"/>
      <c r="K38" s="23" t="n"/>
      <c r="L38" s="19" t="n"/>
      <c r="M38" s="18" t="n"/>
      <c r="N38" s="22" t="n"/>
      <c r="O38" s="22" t="n"/>
      <c r="P38" s="23" t="n"/>
      <c r="Q38" s="23" t="n"/>
      <c r="R38" s="22" t="n"/>
      <c r="S38" s="24">
        <f>IF(B38="","",B38-TODAY())</f>
        <v/>
      </c>
      <c r="T38" s="25">
        <f>IF(COUNTA(A38:D38,F38:R38)=0,"",IF(OR(A38="",B38="",C38="",D38="",F38="",G38="",H38="",J38="",M38="",P38="",Q38=""),"Faltan datos",IF(D38&lt;=C38,"Horario no válido",IF(AND(P38&lt;&gt;"Cancelada",SUMPRODUCT(($B$6:$B$205=B38)*($J$6:$J$205=J38)*($P$6:$P$205&lt;&gt;"Cancelada")*($C$6:$C$205&lt;D38)*($D$6:$D$205&gt;C38)*(ROW($B$6:$B$205)&lt;&gt;ROW(B38)))&gt;0),"Solapamiento",IF(AND(B38&lt;TODAY(),P38&lt;&gt;"Realizada",P38&lt;&gt;"Cancelada"),"Fecha pasada",IF(AND(L38&lt;&gt;"",L38&lt;TODAY(),M38&lt;&gt;"Lista",M38&lt;&gt;"No aplica",P38&lt;&gt;"Realizada",P38&lt;&gt;"Cancelada"),"Preparación vencida",IF(AND(O38&lt;&gt;"",B38&gt;=TODAY(),B38-TODAY()&lt;=2,P38&lt;&gt;"Realizada",P38&lt;&gt;"Cancelada"),"Material pendiente","Correcto")))))))</f>
        <v/>
      </c>
    </row>
    <row r="39" ht="31" customHeight="1">
      <c r="A39" s="18" t="n"/>
      <c r="B39" s="19" t="n"/>
      <c r="C39" s="37" t="n"/>
      <c r="D39" s="37" t="n"/>
      <c r="E39" s="21">
        <f>IF(OR(B39="",C39="",D39=""),"",IF(D39&lt;=C39,"",(D39-C39)*24))</f>
        <v/>
      </c>
      <c r="F39" s="22" t="n"/>
      <c r="G39" s="18" t="n"/>
      <c r="H39" s="18" t="n"/>
      <c r="I39" s="22" t="n"/>
      <c r="J39" s="18" t="n"/>
      <c r="K39" s="23" t="n"/>
      <c r="L39" s="19" t="n"/>
      <c r="M39" s="18" t="n"/>
      <c r="N39" s="22" t="n"/>
      <c r="O39" s="22" t="n"/>
      <c r="P39" s="23" t="n"/>
      <c r="Q39" s="23" t="n"/>
      <c r="R39" s="22" t="n"/>
      <c r="S39" s="24">
        <f>IF(B39="","",B39-TODAY())</f>
        <v/>
      </c>
      <c r="T39" s="25">
        <f>IF(COUNTA(A39:D39,F39:R39)=0,"",IF(OR(A39="",B39="",C39="",D39="",F39="",G39="",H39="",J39="",M39="",P39="",Q39=""),"Faltan datos",IF(D39&lt;=C39,"Horario no válido",IF(AND(P39&lt;&gt;"Cancelada",SUMPRODUCT(($B$6:$B$205=B39)*($J$6:$J$205=J39)*($P$6:$P$205&lt;&gt;"Cancelada")*($C$6:$C$205&lt;D39)*($D$6:$D$205&gt;C39)*(ROW($B$6:$B$205)&lt;&gt;ROW(B39)))&gt;0),"Solapamiento",IF(AND(B39&lt;TODAY(),P39&lt;&gt;"Realizada",P39&lt;&gt;"Cancelada"),"Fecha pasada",IF(AND(L39&lt;&gt;"",L39&lt;TODAY(),M39&lt;&gt;"Lista",M39&lt;&gt;"No aplica",P39&lt;&gt;"Realizada",P39&lt;&gt;"Cancelada"),"Preparación vencida",IF(AND(O39&lt;&gt;"",B39&gt;=TODAY(),B39-TODAY()&lt;=2,P39&lt;&gt;"Realizada",P39&lt;&gt;"Cancelada"),"Material pendiente","Correcto")))))))</f>
        <v/>
      </c>
    </row>
    <row r="40" ht="31" customHeight="1">
      <c r="A40" s="18" t="n"/>
      <c r="B40" s="19" t="n"/>
      <c r="C40" s="37" t="n"/>
      <c r="D40" s="37" t="n"/>
      <c r="E40" s="21">
        <f>IF(OR(B40="",C40="",D40=""),"",IF(D40&lt;=C40,"",(D40-C40)*24))</f>
        <v/>
      </c>
      <c r="F40" s="22" t="n"/>
      <c r="G40" s="18" t="n"/>
      <c r="H40" s="18" t="n"/>
      <c r="I40" s="22" t="n"/>
      <c r="J40" s="18" t="n"/>
      <c r="K40" s="23" t="n"/>
      <c r="L40" s="19" t="n"/>
      <c r="M40" s="18" t="n"/>
      <c r="N40" s="22" t="n"/>
      <c r="O40" s="22" t="n"/>
      <c r="P40" s="23" t="n"/>
      <c r="Q40" s="23" t="n"/>
      <c r="R40" s="22" t="n"/>
      <c r="S40" s="24">
        <f>IF(B40="","",B40-TODAY())</f>
        <v/>
      </c>
      <c r="T40" s="25">
        <f>IF(COUNTA(A40:D40,F40:R40)=0,"",IF(OR(A40="",B40="",C40="",D40="",F40="",G40="",H40="",J40="",M40="",P40="",Q40=""),"Faltan datos",IF(D40&lt;=C40,"Horario no válido",IF(AND(P40&lt;&gt;"Cancelada",SUMPRODUCT(($B$6:$B$205=B40)*($J$6:$J$205=J40)*($P$6:$P$205&lt;&gt;"Cancelada")*($C$6:$C$205&lt;D40)*($D$6:$D$205&gt;C40)*(ROW($B$6:$B$205)&lt;&gt;ROW(B40)))&gt;0),"Solapamiento",IF(AND(B40&lt;TODAY(),P40&lt;&gt;"Realizada",P40&lt;&gt;"Cancelada"),"Fecha pasada",IF(AND(L40&lt;&gt;"",L40&lt;TODAY(),M40&lt;&gt;"Lista",M40&lt;&gt;"No aplica",P40&lt;&gt;"Realizada",P40&lt;&gt;"Cancelada"),"Preparación vencida",IF(AND(O40&lt;&gt;"",B40&gt;=TODAY(),B40-TODAY()&lt;=2,P40&lt;&gt;"Realizada",P40&lt;&gt;"Cancelada"),"Material pendiente","Correcto")))))))</f>
        <v/>
      </c>
    </row>
    <row r="41" ht="31" customHeight="1">
      <c r="A41" s="18" t="n"/>
      <c r="B41" s="19" t="n"/>
      <c r="C41" s="37" t="n"/>
      <c r="D41" s="37" t="n"/>
      <c r="E41" s="21">
        <f>IF(OR(B41="",C41="",D41=""),"",IF(D41&lt;=C41,"",(D41-C41)*24))</f>
        <v/>
      </c>
      <c r="F41" s="22" t="n"/>
      <c r="G41" s="18" t="n"/>
      <c r="H41" s="18" t="n"/>
      <c r="I41" s="22" t="n"/>
      <c r="J41" s="18" t="n"/>
      <c r="K41" s="23" t="n"/>
      <c r="L41" s="19" t="n"/>
      <c r="M41" s="18" t="n"/>
      <c r="N41" s="22" t="n"/>
      <c r="O41" s="22" t="n"/>
      <c r="P41" s="23" t="n"/>
      <c r="Q41" s="23" t="n"/>
      <c r="R41" s="22" t="n"/>
      <c r="S41" s="24">
        <f>IF(B41="","",B41-TODAY())</f>
        <v/>
      </c>
      <c r="T41" s="25">
        <f>IF(COUNTA(A41:D41,F41:R41)=0,"",IF(OR(A41="",B41="",C41="",D41="",F41="",G41="",H41="",J41="",M41="",P41="",Q41=""),"Faltan datos",IF(D41&lt;=C41,"Horario no válido",IF(AND(P41&lt;&gt;"Cancelada",SUMPRODUCT(($B$6:$B$205=B41)*($J$6:$J$205=J41)*($P$6:$P$205&lt;&gt;"Cancelada")*($C$6:$C$205&lt;D41)*($D$6:$D$205&gt;C41)*(ROW($B$6:$B$205)&lt;&gt;ROW(B41)))&gt;0),"Solapamiento",IF(AND(B41&lt;TODAY(),P41&lt;&gt;"Realizada",P41&lt;&gt;"Cancelada"),"Fecha pasada",IF(AND(L41&lt;&gt;"",L41&lt;TODAY(),M41&lt;&gt;"Lista",M41&lt;&gt;"No aplica",P41&lt;&gt;"Realizada",P41&lt;&gt;"Cancelada"),"Preparación vencida",IF(AND(O41&lt;&gt;"",B41&gt;=TODAY(),B41-TODAY()&lt;=2,P41&lt;&gt;"Realizada",P41&lt;&gt;"Cancelada"),"Material pendiente","Correcto")))))))</f>
        <v/>
      </c>
    </row>
    <row r="42" ht="31" customHeight="1">
      <c r="A42" s="18" t="n"/>
      <c r="B42" s="19" t="n"/>
      <c r="C42" s="37" t="n"/>
      <c r="D42" s="37" t="n"/>
      <c r="E42" s="21">
        <f>IF(OR(B42="",C42="",D42=""),"",IF(D42&lt;=C42,"",(D42-C42)*24))</f>
        <v/>
      </c>
      <c r="F42" s="22" t="n"/>
      <c r="G42" s="18" t="n"/>
      <c r="H42" s="18" t="n"/>
      <c r="I42" s="22" t="n"/>
      <c r="J42" s="18" t="n"/>
      <c r="K42" s="23" t="n"/>
      <c r="L42" s="19" t="n"/>
      <c r="M42" s="18" t="n"/>
      <c r="N42" s="22" t="n"/>
      <c r="O42" s="22" t="n"/>
      <c r="P42" s="23" t="n"/>
      <c r="Q42" s="23" t="n"/>
      <c r="R42" s="22" t="n"/>
      <c r="S42" s="24">
        <f>IF(B42="","",B42-TODAY())</f>
        <v/>
      </c>
      <c r="T42" s="25">
        <f>IF(COUNTA(A42:D42,F42:R42)=0,"",IF(OR(A42="",B42="",C42="",D42="",F42="",G42="",H42="",J42="",M42="",P42="",Q42=""),"Faltan datos",IF(D42&lt;=C42,"Horario no válido",IF(AND(P42&lt;&gt;"Cancelada",SUMPRODUCT(($B$6:$B$205=B42)*($J$6:$J$205=J42)*($P$6:$P$205&lt;&gt;"Cancelada")*($C$6:$C$205&lt;D42)*($D$6:$D$205&gt;C42)*(ROW($B$6:$B$205)&lt;&gt;ROW(B42)))&gt;0),"Solapamiento",IF(AND(B42&lt;TODAY(),P42&lt;&gt;"Realizada",P42&lt;&gt;"Cancelada"),"Fecha pasada",IF(AND(L42&lt;&gt;"",L42&lt;TODAY(),M42&lt;&gt;"Lista",M42&lt;&gt;"No aplica",P42&lt;&gt;"Realizada",P42&lt;&gt;"Cancelada"),"Preparación vencida",IF(AND(O42&lt;&gt;"",B42&gt;=TODAY(),B42-TODAY()&lt;=2,P42&lt;&gt;"Realizada",P42&lt;&gt;"Cancelada"),"Material pendiente","Correcto")))))))</f>
        <v/>
      </c>
    </row>
    <row r="43" ht="31" customHeight="1">
      <c r="A43" s="18" t="n"/>
      <c r="B43" s="19" t="n"/>
      <c r="C43" s="37" t="n"/>
      <c r="D43" s="37" t="n"/>
      <c r="E43" s="21">
        <f>IF(OR(B43="",C43="",D43=""),"",IF(D43&lt;=C43,"",(D43-C43)*24))</f>
        <v/>
      </c>
      <c r="F43" s="22" t="n"/>
      <c r="G43" s="18" t="n"/>
      <c r="H43" s="18" t="n"/>
      <c r="I43" s="22" t="n"/>
      <c r="J43" s="18" t="n"/>
      <c r="K43" s="23" t="n"/>
      <c r="L43" s="19" t="n"/>
      <c r="M43" s="18" t="n"/>
      <c r="N43" s="22" t="n"/>
      <c r="O43" s="22" t="n"/>
      <c r="P43" s="23" t="n"/>
      <c r="Q43" s="23" t="n"/>
      <c r="R43" s="22" t="n"/>
      <c r="S43" s="24">
        <f>IF(B43="","",B43-TODAY())</f>
        <v/>
      </c>
      <c r="T43" s="25">
        <f>IF(COUNTA(A43:D43,F43:R43)=0,"",IF(OR(A43="",B43="",C43="",D43="",F43="",G43="",H43="",J43="",M43="",P43="",Q43=""),"Faltan datos",IF(D43&lt;=C43,"Horario no válido",IF(AND(P43&lt;&gt;"Cancelada",SUMPRODUCT(($B$6:$B$205=B43)*($J$6:$J$205=J43)*($P$6:$P$205&lt;&gt;"Cancelada")*($C$6:$C$205&lt;D43)*($D$6:$D$205&gt;C43)*(ROW($B$6:$B$205)&lt;&gt;ROW(B43)))&gt;0),"Solapamiento",IF(AND(B43&lt;TODAY(),P43&lt;&gt;"Realizada",P43&lt;&gt;"Cancelada"),"Fecha pasada",IF(AND(L43&lt;&gt;"",L43&lt;TODAY(),M43&lt;&gt;"Lista",M43&lt;&gt;"No aplica",P43&lt;&gt;"Realizada",P43&lt;&gt;"Cancelada"),"Preparación vencida",IF(AND(O43&lt;&gt;"",B43&gt;=TODAY(),B43-TODAY()&lt;=2,P43&lt;&gt;"Realizada",P43&lt;&gt;"Cancelada"),"Material pendiente","Correcto")))))))</f>
        <v/>
      </c>
    </row>
    <row r="44" ht="31" customHeight="1">
      <c r="A44" s="18" t="n"/>
      <c r="B44" s="19" t="n"/>
      <c r="C44" s="37" t="n"/>
      <c r="D44" s="37" t="n"/>
      <c r="E44" s="21">
        <f>IF(OR(B44="",C44="",D44=""),"",IF(D44&lt;=C44,"",(D44-C44)*24))</f>
        <v/>
      </c>
      <c r="F44" s="22" t="n"/>
      <c r="G44" s="18" t="n"/>
      <c r="H44" s="18" t="n"/>
      <c r="I44" s="22" t="n"/>
      <c r="J44" s="18" t="n"/>
      <c r="K44" s="23" t="n"/>
      <c r="L44" s="19" t="n"/>
      <c r="M44" s="18" t="n"/>
      <c r="N44" s="22" t="n"/>
      <c r="O44" s="22" t="n"/>
      <c r="P44" s="23" t="n"/>
      <c r="Q44" s="23" t="n"/>
      <c r="R44" s="22" t="n"/>
      <c r="S44" s="24">
        <f>IF(B44="","",B44-TODAY())</f>
        <v/>
      </c>
      <c r="T44" s="25">
        <f>IF(COUNTA(A44:D44,F44:R44)=0,"",IF(OR(A44="",B44="",C44="",D44="",F44="",G44="",H44="",J44="",M44="",P44="",Q44=""),"Faltan datos",IF(D44&lt;=C44,"Horario no válido",IF(AND(P44&lt;&gt;"Cancelada",SUMPRODUCT(($B$6:$B$205=B44)*($J$6:$J$205=J44)*($P$6:$P$205&lt;&gt;"Cancelada")*($C$6:$C$205&lt;D44)*($D$6:$D$205&gt;C44)*(ROW($B$6:$B$205)&lt;&gt;ROW(B44)))&gt;0),"Solapamiento",IF(AND(B44&lt;TODAY(),P44&lt;&gt;"Realizada",P44&lt;&gt;"Cancelada"),"Fecha pasada",IF(AND(L44&lt;&gt;"",L44&lt;TODAY(),M44&lt;&gt;"Lista",M44&lt;&gt;"No aplica",P44&lt;&gt;"Realizada",P44&lt;&gt;"Cancelada"),"Preparación vencida",IF(AND(O44&lt;&gt;"",B44&gt;=TODAY(),B44-TODAY()&lt;=2,P44&lt;&gt;"Realizada",P44&lt;&gt;"Cancelada"),"Material pendiente","Correcto")))))))</f>
        <v/>
      </c>
    </row>
    <row r="45" ht="31" customHeight="1">
      <c r="A45" s="18" t="n"/>
      <c r="B45" s="19" t="n"/>
      <c r="C45" s="37" t="n"/>
      <c r="D45" s="37" t="n"/>
      <c r="E45" s="21">
        <f>IF(OR(B45="",C45="",D45=""),"",IF(D45&lt;=C45,"",(D45-C45)*24))</f>
        <v/>
      </c>
      <c r="F45" s="22" t="n"/>
      <c r="G45" s="18" t="n"/>
      <c r="H45" s="18" t="n"/>
      <c r="I45" s="22" t="n"/>
      <c r="J45" s="18" t="n"/>
      <c r="K45" s="23" t="n"/>
      <c r="L45" s="19" t="n"/>
      <c r="M45" s="18" t="n"/>
      <c r="N45" s="22" t="n"/>
      <c r="O45" s="22" t="n"/>
      <c r="P45" s="23" t="n"/>
      <c r="Q45" s="23" t="n"/>
      <c r="R45" s="22" t="n"/>
      <c r="S45" s="24">
        <f>IF(B45="","",B45-TODAY())</f>
        <v/>
      </c>
      <c r="T45" s="25">
        <f>IF(COUNTA(A45:D45,F45:R45)=0,"",IF(OR(A45="",B45="",C45="",D45="",F45="",G45="",H45="",J45="",M45="",P45="",Q45=""),"Faltan datos",IF(D45&lt;=C45,"Horario no válido",IF(AND(P45&lt;&gt;"Cancelada",SUMPRODUCT(($B$6:$B$205=B45)*($J$6:$J$205=J45)*($P$6:$P$205&lt;&gt;"Cancelada")*($C$6:$C$205&lt;D45)*($D$6:$D$205&gt;C45)*(ROW($B$6:$B$205)&lt;&gt;ROW(B45)))&gt;0),"Solapamiento",IF(AND(B45&lt;TODAY(),P45&lt;&gt;"Realizada",P45&lt;&gt;"Cancelada"),"Fecha pasada",IF(AND(L45&lt;&gt;"",L45&lt;TODAY(),M45&lt;&gt;"Lista",M45&lt;&gt;"No aplica",P45&lt;&gt;"Realizada",P45&lt;&gt;"Cancelada"),"Preparación vencida",IF(AND(O45&lt;&gt;"",B45&gt;=TODAY(),B45-TODAY()&lt;=2,P45&lt;&gt;"Realizada",P45&lt;&gt;"Cancelada"),"Material pendiente","Correcto")))))))</f>
        <v/>
      </c>
    </row>
    <row r="46" ht="31" customHeight="1">
      <c r="A46" s="18" t="n"/>
      <c r="B46" s="19" t="n"/>
      <c r="C46" s="37" t="n"/>
      <c r="D46" s="37" t="n"/>
      <c r="E46" s="21">
        <f>IF(OR(B46="",C46="",D46=""),"",IF(D46&lt;=C46,"",(D46-C46)*24))</f>
        <v/>
      </c>
      <c r="F46" s="22" t="n"/>
      <c r="G46" s="18" t="n"/>
      <c r="H46" s="18" t="n"/>
      <c r="I46" s="22" t="n"/>
      <c r="J46" s="18" t="n"/>
      <c r="K46" s="23" t="n"/>
      <c r="L46" s="19" t="n"/>
      <c r="M46" s="18" t="n"/>
      <c r="N46" s="22" t="n"/>
      <c r="O46" s="22" t="n"/>
      <c r="P46" s="23" t="n"/>
      <c r="Q46" s="23" t="n"/>
      <c r="R46" s="22" t="n"/>
      <c r="S46" s="24">
        <f>IF(B46="","",B46-TODAY())</f>
        <v/>
      </c>
      <c r="T46" s="25">
        <f>IF(COUNTA(A46:D46,F46:R46)=0,"",IF(OR(A46="",B46="",C46="",D46="",F46="",G46="",H46="",J46="",M46="",P46="",Q46=""),"Faltan datos",IF(D46&lt;=C46,"Horario no válido",IF(AND(P46&lt;&gt;"Cancelada",SUMPRODUCT(($B$6:$B$205=B46)*($J$6:$J$205=J46)*($P$6:$P$205&lt;&gt;"Cancelada")*($C$6:$C$205&lt;D46)*($D$6:$D$205&gt;C46)*(ROW($B$6:$B$205)&lt;&gt;ROW(B46)))&gt;0),"Solapamiento",IF(AND(B46&lt;TODAY(),P46&lt;&gt;"Realizada",P46&lt;&gt;"Cancelada"),"Fecha pasada",IF(AND(L46&lt;&gt;"",L46&lt;TODAY(),M46&lt;&gt;"Lista",M46&lt;&gt;"No aplica",P46&lt;&gt;"Realizada",P46&lt;&gt;"Cancelada"),"Preparación vencida",IF(AND(O46&lt;&gt;"",B46&gt;=TODAY(),B46-TODAY()&lt;=2,P46&lt;&gt;"Realizada",P46&lt;&gt;"Cancelada"),"Material pendiente","Correcto")))))))</f>
        <v/>
      </c>
    </row>
    <row r="47" ht="31" customHeight="1">
      <c r="A47" s="18" t="n"/>
      <c r="B47" s="19" t="n"/>
      <c r="C47" s="37" t="n"/>
      <c r="D47" s="37" t="n"/>
      <c r="E47" s="21">
        <f>IF(OR(B47="",C47="",D47=""),"",IF(D47&lt;=C47,"",(D47-C47)*24))</f>
        <v/>
      </c>
      <c r="F47" s="22" t="n"/>
      <c r="G47" s="18" t="n"/>
      <c r="H47" s="18" t="n"/>
      <c r="I47" s="22" t="n"/>
      <c r="J47" s="18" t="n"/>
      <c r="K47" s="23" t="n"/>
      <c r="L47" s="19" t="n"/>
      <c r="M47" s="18" t="n"/>
      <c r="N47" s="22" t="n"/>
      <c r="O47" s="22" t="n"/>
      <c r="P47" s="23" t="n"/>
      <c r="Q47" s="23" t="n"/>
      <c r="R47" s="22" t="n"/>
      <c r="S47" s="24">
        <f>IF(B47="","",B47-TODAY())</f>
        <v/>
      </c>
      <c r="T47" s="25">
        <f>IF(COUNTA(A47:D47,F47:R47)=0,"",IF(OR(A47="",B47="",C47="",D47="",F47="",G47="",H47="",J47="",M47="",P47="",Q47=""),"Faltan datos",IF(D47&lt;=C47,"Horario no válido",IF(AND(P47&lt;&gt;"Cancelada",SUMPRODUCT(($B$6:$B$205=B47)*($J$6:$J$205=J47)*($P$6:$P$205&lt;&gt;"Cancelada")*($C$6:$C$205&lt;D47)*($D$6:$D$205&gt;C47)*(ROW($B$6:$B$205)&lt;&gt;ROW(B47)))&gt;0),"Solapamiento",IF(AND(B47&lt;TODAY(),P47&lt;&gt;"Realizada",P47&lt;&gt;"Cancelada"),"Fecha pasada",IF(AND(L47&lt;&gt;"",L47&lt;TODAY(),M47&lt;&gt;"Lista",M47&lt;&gt;"No aplica",P47&lt;&gt;"Realizada",P47&lt;&gt;"Cancelada"),"Preparación vencida",IF(AND(O47&lt;&gt;"",B47&gt;=TODAY(),B47-TODAY()&lt;=2,P47&lt;&gt;"Realizada",P47&lt;&gt;"Cancelada"),"Material pendiente","Correcto")))))))</f>
        <v/>
      </c>
    </row>
    <row r="48" ht="31" customHeight="1">
      <c r="A48" s="18" t="n"/>
      <c r="B48" s="19" t="n"/>
      <c r="C48" s="37" t="n"/>
      <c r="D48" s="37" t="n"/>
      <c r="E48" s="21">
        <f>IF(OR(B48="",C48="",D48=""),"",IF(D48&lt;=C48,"",(D48-C48)*24))</f>
        <v/>
      </c>
      <c r="F48" s="22" t="n"/>
      <c r="G48" s="18" t="n"/>
      <c r="H48" s="18" t="n"/>
      <c r="I48" s="22" t="n"/>
      <c r="J48" s="18" t="n"/>
      <c r="K48" s="23" t="n"/>
      <c r="L48" s="19" t="n"/>
      <c r="M48" s="18" t="n"/>
      <c r="N48" s="22" t="n"/>
      <c r="O48" s="22" t="n"/>
      <c r="P48" s="23" t="n"/>
      <c r="Q48" s="23" t="n"/>
      <c r="R48" s="22" t="n"/>
      <c r="S48" s="24">
        <f>IF(B48="","",B48-TODAY())</f>
        <v/>
      </c>
      <c r="T48" s="25">
        <f>IF(COUNTA(A48:D48,F48:R48)=0,"",IF(OR(A48="",B48="",C48="",D48="",F48="",G48="",H48="",J48="",M48="",P48="",Q48=""),"Faltan datos",IF(D48&lt;=C48,"Horario no válido",IF(AND(P48&lt;&gt;"Cancelada",SUMPRODUCT(($B$6:$B$205=B48)*($J$6:$J$205=J48)*($P$6:$P$205&lt;&gt;"Cancelada")*($C$6:$C$205&lt;D48)*($D$6:$D$205&gt;C48)*(ROW($B$6:$B$205)&lt;&gt;ROW(B48)))&gt;0),"Solapamiento",IF(AND(B48&lt;TODAY(),P48&lt;&gt;"Realizada",P48&lt;&gt;"Cancelada"),"Fecha pasada",IF(AND(L48&lt;&gt;"",L48&lt;TODAY(),M48&lt;&gt;"Lista",M48&lt;&gt;"No aplica",P48&lt;&gt;"Realizada",P48&lt;&gt;"Cancelada"),"Preparación vencida",IF(AND(O48&lt;&gt;"",B48&gt;=TODAY(),B48-TODAY()&lt;=2,P48&lt;&gt;"Realizada",P48&lt;&gt;"Cancelada"),"Material pendiente","Correcto")))))))</f>
        <v/>
      </c>
    </row>
    <row r="49" ht="31" customHeight="1">
      <c r="A49" s="18" t="n"/>
      <c r="B49" s="19" t="n"/>
      <c r="C49" s="37" t="n"/>
      <c r="D49" s="37" t="n"/>
      <c r="E49" s="21">
        <f>IF(OR(B49="",C49="",D49=""),"",IF(D49&lt;=C49,"",(D49-C49)*24))</f>
        <v/>
      </c>
      <c r="F49" s="22" t="n"/>
      <c r="G49" s="18" t="n"/>
      <c r="H49" s="18" t="n"/>
      <c r="I49" s="22" t="n"/>
      <c r="J49" s="18" t="n"/>
      <c r="K49" s="23" t="n"/>
      <c r="L49" s="19" t="n"/>
      <c r="M49" s="18" t="n"/>
      <c r="N49" s="22" t="n"/>
      <c r="O49" s="22" t="n"/>
      <c r="P49" s="23" t="n"/>
      <c r="Q49" s="23" t="n"/>
      <c r="R49" s="22" t="n"/>
      <c r="S49" s="24">
        <f>IF(B49="","",B49-TODAY())</f>
        <v/>
      </c>
      <c r="T49" s="25">
        <f>IF(COUNTA(A49:D49,F49:R49)=0,"",IF(OR(A49="",B49="",C49="",D49="",F49="",G49="",H49="",J49="",M49="",P49="",Q49=""),"Faltan datos",IF(D49&lt;=C49,"Horario no válido",IF(AND(P49&lt;&gt;"Cancelada",SUMPRODUCT(($B$6:$B$205=B49)*($J$6:$J$205=J49)*($P$6:$P$205&lt;&gt;"Cancelada")*($C$6:$C$205&lt;D49)*($D$6:$D$205&gt;C49)*(ROW($B$6:$B$205)&lt;&gt;ROW(B49)))&gt;0),"Solapamiento",IF(AND(B49&lt;TODAY(),P49&lt;&gt;"Realizada",P49&lt;&gt;"Cancelada"),"Fecha pasada",IF(AND(L49&lt;&gt;"",L49&lt;TODAY(),M49&lt;&gt;"Lista",M49&lt;&gt;"No aplica",P49&lt;&gt;"Realizada",P49&lt;&gt;"Cancelada"),"Preparación vencida",IF(AND(O49&lt;&gt;"",B49&gt;=TODAY(),B49-TODAY()&lt;=2,P49&lt;&gt;"Realizada",P49&lt;&gt;"Cancelada"),"Material pendiente","Correcto")))))))</f>
        <v/>
      </c>
    </row>
    <row r="50" ht="31" customHeight="1">
      <c r="A50" s="18" t="n"/>
      <c r="B50" s="19" t="n"/>
      <c r="C50" s="37" t="n"/>
      <c r="D50" s="37" t="n"/>
      <c r="E50" s="21">
        <f>IF(OR(B50="",C50="",D50=""),"",IF(D50&lt;=C50,"",(D50-C50)*24))</f>
        <v/>
      </c>
      <c r="F50" s="22" t="n"/>
      <c r="G50" s="18" t="n"/>
      <c r="H50" s="18" t="n"/>
      <c r="I50" s="22" t="n"/>
      <c r="J50" s="18" t="n"/>
      <c r="K50" s="23" t="n"/>
      <c r="L50" s="19" t="n"/>
      <c r="M50" s="18" t="n"/>
      <c r="N50" s="22" t="n"/>
      <c r="O50" s="22" t="n"/>
      <c r="P50" s="23" t="n"/>
      <c r="Q50" s="23" t="n"/>
      <c r="R50" s="22" t="n"/>
      <c r="S50" s="24">
        <f>IF(B50="","",B50-TODAY())</f>
        <v/>
      </c>
      <c r="T50" s="25">
        <f>IF(COUNTA(A50:D50,F50:R50)=0,"",IF(OR(A50="",B50="",C50="",D50="",F50="",G50="",H50="",J50="",M50="",P50="",Q50=""),"Faltan datos",IF(D50&lt;=C50,"Horario no válido",IF(AND(P50&lt;&gt;"Cancelada",SUMPRODUCT(($B$6:$B$205=B50)*($J$6:$J$205=J50)*($P$6:$P$205&lt;&gt;"Cancelada")*($C$6:$C$205&lt;D50)*($D$6:$D$205&gt;C50)*(ROW($B$6:$B$205)&lt;&gt;ROW(B50)))&gt;0),"Solapamiento",IF(AND(B50&lt;TODAY(),P50&lt;&gt;"Realizada",P50&lt;&gt;"Cancelada"),"Fecha pasada",IF(AND(L50&lt;&gt;"",L50&lt;TODAY(),M50&lt;&gt;"Lista",M50&lt;&gt;"No aplica",P50&lt;&gt;"Realizada",P50&lt;&gt;"Cancelada"),"Preparación vencida",IF(AND(O50&lt;&gt;"",B50&gt;=TODAY(),B50-TODAY()&lt;=2,P50&lt;&gt;"Realizada",P50&lt;&gt;"Cancelada"),"Material pendiente","Correcto")))))))</f>
        <v/>
      </c>
    </row>
    <row r="51" ht="31" customHeight="1">
      <c r="A51" s="18" t="n"/>
      <c r="B51" s="19" t="n"/>
      <c r="C51" s="37" t="n"/>
      <c r="D51" s="37" t="n"/>
      <c r="E51" s="21">
        <f>IF(OR(B51="",C51="",D51=""),"",IF(D51&lt;=C51,"",(D51-C51)*24))</f>
        <v/>
      </c>
      <c r="F51" s="22" t="n"/>
      <c r="G51" s="18" t="n"/>
      <c r="H51" s="18" t="n"/>
      <c r="I51" s="22" t="n"/>
      <c r="J51" s="18" t="n"/>
      <c r="K51" s="23" t="n"/>
      <c r="L51" s="19" t="n"/>
      <c r="M51" s="18" t="n"/>
      <c r="N51" s="22" t="n"/>
      <c r="O51" s="22" t="n"/>
      <c r="P51" s="23" t="n"/>
      <c r="Q51" s="23" t="n"/>
      <c r="R51" s="22" t="n"/>
      <c r="S51" s="24">
        <f>IF(B51="","",B51-TODAY())</f>
        <v/>
      </c>
      <c r="T51" s="25">
        <f>IF(COUNTA(A51:D51,F51:R51)=0,"",IF(OR(A51="",B51="",C51="",D51="",F51="",G51="",H51="",J51="",M51="",P51="",Q51=""),"Faltan datos",IF(D51&lt;=C51,"Horario no válido",IF(AND(P51&lt;&gt;"Cancelada",SUMPRODUCT(($B$6:$B$205=B51)*($J$6:$J$205=J51)*($P$6:$P$205&lt;&gt;"Cancelada")*($C$6:$C$205&lt;D51)*($D$6:$D$205&gt;C51)*(ROW($B$6:$B$205)&lt;&gt;ROW(B51)))&gt;0),"Solapamiento",IF(AND(B51&lt;TODAY(),P51&lt;&gt;"Realizada",P51&lt;&gt;"Cancelada"),"Fecha pasada",IF(AND(L51&lt;&gt;"",L51&lt;TODAY(),M51&lt;&gt;"Lista",M51&lt;&gt;"No aplica",P51&lt;&gt;"Realizada",P51&lt;&gt;"Cancelada"),"Preparación vencida",IF(AND(O51&lt;&gt;"",B51&gt;=TODAY(),B51-TODAY()&lt;=2,P51&lt;&gt;"Realizada",P51&lt;&gt;"Cancelada"),"Material pendiente","Correcto")))))))</f>
        <v/>
      </c>
    </row>
    <row r="52" ht="31" customHeight="1">
      <c r="A52" s="18" t="n"/>
      <c r="B52" s="19" t="n"/>
      <c r="C52" s="37" t="n"/>
      <c r="D52" s="37" t="n"/>
      <c r="E52" s="21">
        <f>IF(OR(B52="",C52="",D52=""),"",IF(D52&lt;=C52,"",(D52-C52)*24))</f>
        <v/>
      </c>
      <c r="F52" s="22" t="n"/>
      <c r="G52" s="18" t="n"/>
      <c r="H52" s="18" t="n"/>
      <c r="I52" s="22" t="n"/>
      <c r="J52" s="18" t="n"/>
      <c r="K52" s="23" t="n"/>
      <c r="L52" s="19" t="n"/>
      <c r="M52" s="18" t="n"/>
      <c r="N52" s="22" t="n"/>
      <c r="O52" s="22" t="n"/>
      <c r="P52" s="23" t="n"/>
      <c r="Q52" s="23" t="n"/>
      <c r="R52" s="22" t="n"/>
      <c r="S52" s="24">
        <f>IF(B52="","",B52-TODAY())</f>
        <v/>
      </c>
      <c r="T52" s="25">
        <f>IF(COUNTA(A52:D52,F52:R52)=0,"",IF(OR(A52="",B52="",C52="",D52="",F52="",G52="",H52="",J52="",M52="",P52="",Q52=""),"Faltan datos",IF(D52&lt;=C52,"Horario no válido",IF(AND(P52&lt;&gt;"Cancelada",SUMPRODUCT(($B$6:$B$205=B52)*($J$6:$J$205=J52)*($P$6:$P$205&lt;&gt;"Cancelada")*($C$6:$C$205&lt;D52)*($D$6:$D$205&gt;C52)*(ROW($B$6:$B$205)&lt;&gt;ROW(B52)))&gt;0),"Solapamiento",IF(AND(B52&lt;TODAY(),P52&lt;&gt;"Realizada",P52&lt;&gt;"Cancelada"),"Fecha pasada",IF(AND(L52&lt;&gt;"",L52&lt;TODAY(),M52&lt;&gt;"Lista",M52&lt;&gt;"No aplica",P52&lt;&gt;"Realizada",P52&lt;&gt;"Cancelada"),"Preparación vencida",IF(AND(O52&lt;&gt;"",B52&gt;=TODAY(),B52-TODAY()&lt;=2,P52&lt;&gt;"Realizada",P52&lt;&gt;"Cancelada"),"Material pendiente","Correcto")))))))</f>
        <v/>
      </c>
    </row>
    <row r="53" ht="31" customHeight="1">
      <c r="A53" s="18" t="n"/>
      <c r="B53" s="19" t="n"/>
      <c r="C53" s="37" t="n"/>
      <c r="D53" s="37" t="n"/>
      <c r="E53" s="21">
        <f>IF(OR(B53="",C53="",D53=""),"",IF(D53&lt;=C53,"",(D53-C53)*24))</f>
        <v/>
      </c>
      <c r="F53" s="22" t="n"/>
      <c r="G53" s="18" t="n"/>
      <c r="H53" s="18" t="n"/>
      <c r="I53" s="22" t="n"/>
      <c r="J53" s="18" t="n"/>
      <c r="K53" s="23" t="n"/>
      <c r="L53" s="19" t="n"/>
      <c r="M53" s="18" t="n"/>
      <c r="N53" s="22" t="n"/>
      <c r="O53" s="22" t="n"/>
      <c r="P53" s="23" t="n"/>
      <c r="Q53" s="23" t="n"/>
      <c r="R53" s="22" t="n"/>
      <c r="S53" s="24">
        <f>IF(B53="","",B53-TODAY())</f>
        <v/>
      </c>
      <c r="T53" s="25">
        <f>IF(COUNTA(A53:D53,F53:R53)=0,"",IF(OR(A53="",B53="",C53="",D53="",F53="",G53="",H53="",J53="",M53="",P53="",Q53=""),"Faltan datos",IF(D53&lt;=C53,"Horario no válido",IF(AND(P53&lt;&gt;"Cancelada",SUMPRODUCT(($B$6:$B$205=B53)*($J$6:$J$205=J53)*($P$6:$P$205&lt;&gt;"Cancelada")*($C$6:$C$205&lt;D53)*($D$6:$D$205&gt;C53)*(ROW($B$6:$B$205)&lt;&gt;ROW(B53)))&gt;0),"Solapamiento",IF(AND(B53&lt;TODAY(),P53&lt;&gt;"Realizada",P53&lt;&gt;"Cancelada"),"Fecha pasada",IF(AND(L53&lt;&gt;"",L53&lt;TODAY(),M53&lt;&gt;"Lista",M53&lt;&gt;"No aplica",P53&lt;&gt;"Realizada",P53&lt;&gt;"Cancelada"),"Preparación vencida",IF(AND(O53&lt;&gt;"",B53&gt;=TODAY(),B53-TODAY()&lt;=2,P53&lt;&gt;"Realizada",P53&lt;&gt;"Cancelada"),"Material pendiente","Correcto")))))))</f>
        <v/>
      </c>
    </row>
    <row r="54" ht="31" customHeight="1">
      <c r="A54" s="18" t="n"/>
      <c r="B54" s="19" t="n"/>
      <c r="C54" s="37" t="n"/>
      <c r="D54" s="37" t="n"/>
      <c r="E54" s="21">
        <f>IF(OR(B54="",C54="",D54=""),"",IF(D54&lt;=C54,"",(D54-C54)*24))</f>
        <v/>
      </c>
      <c r="F54" s="22" t="n"/>
      <c r="G54" s="18" t="n"/>
      <c r="H54" s="18" t="n"/>
      <c r="I54" s="22" t="n"/>
      <c r="J54" s="18" t="n"/>
      <c r="K54" s="23" t="n"/>
      <c r="L54" s="19" t="n"/>
      <c r="M54" s="18" t="n"/>
      <c r="N54" s="22" t="n"/>
      <c r="O54" s="22" t="n"/>
      <c r="P54" s="23" t="n"/>
      <c r="Q54" s="23" t="n"/>
      <c r="R54" s="22" t="n"/>
      <c r="S54" s="24">
        <f>IF(B54="","",B54-TODAY())</f>
        <v/>
      </c>
      <c r="T54" s="25">
        <f>IF(COUNTA(A54:D54,F54:R54)=0,"",IF(OR(A54="",B54="",C54="",D54="",F54="",G54="",H54="",J54="",M54="",P54="",Q54=""),"Faltan datos",IF(D54&lt;=C54,"Horario no válido",IF(AND(P54&lt;&gt;"Cancelada",SUMPRODUCT(($B$6:$B$205=B54)*($J$6:$J$205=J54)*($P$6:$P$205&lt;&gt;"Cancelada")*($C$6:$C$205&lt;D54)*($D$6:$D$205&gt;C54)*(ROW($B$6:$B$205)&lt;&gt;ROW(B54)))&gt;0),"Solapamiento",IF(AND(B54&lt;TODAY(),P54&lt;&gt;"Realizada",P54&lt;&gt;"Cancelada"),"Fecha pasada",IF(AND(L54&lt;&gt;"",L54&lt;TODAY(),M54&lt;&gt;"Lista",M54&lt;&gt;"No aplica",P54&lt;&gt;"Realizada",P54&lt;&gt;"Cancelada"),"Preparación vencida",IF(AND(O54&lt;&gt;"",B54&gt;=TODAY(),B54-TODAY()&lt;=2,P54&lt;&gt;"Realizada",P54&lt;&gt;"Cancelada"),"Material pendiente","Correcto")))))))</f>
        <v/>
      </c>
    </row>
    <row r="55" ht="31" customHeight="1">
      <c r="A55" s="18" t="n"/>
      <c r="B55" s="19" t="n"/>
      <c r="C55" s="37" t="n"/>
      <c r="D55" s="37" t="n"/>
      <c r="E55" s="21">
        <f>IF(OR(B55="",C55="",D55=""),"",IF(D55&lt;=C55,"",(D55-C55)*24))</f>
        <v/>
      </c>
      <c r="F55" s="22" t="n"/>
      <c r="G55" s="18" t="n"/>
      <c r="H55" s="18" t="n"/>
      <c r="I55" s="22" t="n"/>
      <c r="J55" s="18" t="n"/>
      <c r="K55" s="23" t="n"/>
      <c r="L55" s="19" t="n"/>
      <c r="M55" s="18" t="n"/>
      <c r="N55" s="22" t="n"/>
      <c r="O55" s="22" t="n"/>
      <c r="P55" s="23" t="n"/>
      <c r="Q55" s="23" t="n"/>
      <c r="R55" s="22" t="n"/>
      <c r="S55" s="24">
        <f>IF(B55="","",B55-TODAY())</f>
        <v/>
      </c>
      <c r="T55" s="25">
        <f>IF(COUNTA(A55:D55,F55:R55)=0,"",IF(OR(A55="",B55="",C55="",D55="",F55="",G55="",H55="",J55="",M55="",P55="",Q55=""),"Faltan datos",IF(D55&lt;=C55,"Horario no válido",IF(AND(P55&lt;&gt;"Cancelada",SUMPRODUCT(($B$6:$B$205=B55)*($J$6:$J$205=J55)*($P$6:$P$205&lt;&gt;"Cancelada")*($C$6:$C$205&lt;D55)*($D$6:$D$205&gt;C55)*(ROW($B$6:$B$205)&lt;&gt;ROW(B55)))&gt;0),"Solapamiento",IF(AND(B55&lt;TODAY(),P55&lt;&gt;"Realizada",P55&lt;&gt;"Cancelada"),"Fecha pasada",IF(AND(L55&lt;&gt;"",L55&lt;TODAY(),M55&lt;&gt;"Lista",M55&lt;&gt;"No aplica",P55&lt;&gt;"Realizada",P55&lt;&gt;"Cancelada"),"Preparación vencida",IF(AND(O55&lt;&gt;"",B55&gt;=TODAY(),B55-TODAY()&lt;=2,P55&lt;&gt;"Realizada",P55&lt;&gt;"Cancelada"),"Material pendiente","Correcto")))))))</f>
        <v/>
      </c>
    </row>
    <row r="56" ht="31" customHeight="1">
      <c r="A56" s="18" t="n"/>
      <c r="B56" s="19" t="n"/>
      <c r="C56" s="37" t="n"/>
      <c r="D56" s="37" t="n"/>
      <c r="E56" s="21">
        <f>IF(OR(B56="",C56="",D56=""),"",IF(D56&lt;=C56,"",(D56-C56)*24))</f>
        <v/>
      </c>
      <c r="F56" s="22" t="n"/>
      <c r="G56" s="18" t="n"/>
      <c r="H56" s="18" t="n"/>
      <c r="I56" s="22" t="n"/>
      <c r="J56" s="18" t="n"/>
      <c r="K56" s="23" t="n"/>
      <c r="L56" s="19" t="n"/>
      <c r="M56" s="18" t="n"/>
      <c r="N56" s="22" t="n"/>
      <c r="O56" s="22" t="n"/>
      <c r="P56" s="23" t="n"/>
      <c r="Q56" s="23" t="n"/>
      <c r="R56" s="22" t="n"/>
      <c r="S56" s="24">
        <f>IF(B56="","",B56-TODAY())</f>
        <v/>
      </c>
      <c r="T56" s="25">
        <f>IF(COUNTA(A56:D56,F56:R56)=0,"",IF(OR(A56="",B56="",C56="",D56="",F56="",G56="",H56="",J56="",M56="",P56="",Q56=""),"Faltan datos",IF(D56&lt;=C56,"Horario no válido",IF(AND(P56&lt;&gt;"Cancelada",SUMPRODUCT(($B$6:$B$205=B56)*($J$6:$J$205=J56)*($P$6:$P$205&lt;&gt;"Cancelada")*($C$6:$C$205&lt;D56)*($D$6:$D$205&gt;C56)*(ROW($B$6:$B$205)&lt;&gt;ROW(B56)))&gt;0),"Solapamiento",IF(AND(B56&lt;TODAY(),P56&lt;&gt;"Realizada",P56&lt;&gt;"Cancelada"),"Fecha pasada",IF(AND(L56&lt;&gt;"",L56&lt;TODAY(),M56&lt;&gt;"Lista",M56&lt;&gt;"No aplica",P56&lt;&gt;"Realizada",P56&lt;&gt;"Cancelada"),"Preparación vencida",IF(AND(O56&lt;&gt;"",B56&gt;=TODAY(),B56-TODAY()&lt;=2,P56&lt;&gt;"Realizada",P56&lt;&gt;"Cancelada"),"Material pendiente","Correcto")))))))</f>
        <v/>
      </c>
    </row>
    <row r="57" ht="31" customHeight="1">
      <c r="A57" s="18" t="n"/>
      <c r="B57" s="19" t="n"/>
      <c r="C57" s="37" t="n"/>
      <c r="D57" s="37" t="n"/>
      <c r="E57" s="21">
        <f>IF(OR(B57="",C57="",D57=""),"",IF(D57&lt;=C57,"",(D57-C57)*24))</f>
        <v/>
      </c>
      <c r="F57" s="22" t="n"/>
      <c r="G57" s="18" t="n"/>
      <c r="H57" s="18" t="n"/>
      <c r="I57" s="22" t="n"/>
      <c r="J57" s="18" t="n"/>
      <c r="K57" s="23" t="n"/>
      <c r="L57" s="19" t="n"/>
      <c r="M57" s="18" t="n"/>
      <c r="N57" s="22" t="n"/>
      <c r="O57" s="22" t="n"/>
      <c r="P57" s="23" t="n"/>
      <c r="Q57" s="23" t="n"/>
      <c r="R57" s="22" t="n"/>
      <c r="S57" s="24">
        <f>IF(B57="","",B57-TODAY())</f>
        <v/>
      </c>
      <c r="T57" s="25">
        <f>IF(COUNTA(A57:D57,F57:R57)=0,"",IF(OR(A57="",B57="",C57="",D57="",F57="",G57="",H57="",J57="",M57="",P57="",Q57=""),"Faltan datos",IF(D57&lt;=C57,"Horario no válido",IF(AND(P57&lt;&gt;"Cancelada",SUMPRODUCT(($B$6:$B$205=B57)*($J$6:$J$205=J57)*($P$6:$P$205&lt;&gt;"Cancelada")*($C$6:$C$205&lt;D57)*($D$6:$D$205&gt;C57)*(ROW($B$6:$B$205)&lt;&gt;ROW(B57)))&gt;0),"Solapamiento",IF(AND(B57&lt;TODAY(),P57&lt;&gt;"Realizada",P57&lt;&gt;"Cancelada"),"Fecha pasada",IF(AND(L57&lt;&gt;"",L57&lt;TODAY(),M57&lt;&gt;"Lista",M57&lt;&gt;"No aplica",P57&lt;&gt;"Realizada",P57&lt;&gt;"Cancelada"),"Preparación vencida",IF(AND(O57&lt;&gt;"",B57&gt;=TODAY(),B57-TODAY()&lt;=2,P57&lt;&gt;"Realizada",P57&lt;&gt;"Cancelada"),"Material pendiente","Correcto")))))))</f>
        <v/>
      </c>
    </row>
    <row r="58" ht="31" customHeight="1">
      <c r="A58" s="18" t="n"/>
      <c r="B58" s="19" t="n"/>
      <c r="C58" s="37" t="n"/>
      <c r="D58" s="37" t="n"/>
      <c r="E58" s="21">
        <f>IF(OR(B58="",C58="",D58=""),"",IF(D58&lt;=C58,"",(D58-C58)*24))</f>
        <v/>
      </c>
      <c r="F58" s="22" t="n"/>
      <c r="G58" s="18" t="n"/>
      <c r="H58" s="18" t="n"/>
      <c r="I58" s="22" t="n"/>
      <c r="J58" s="18" t="n"/>
      <c r="K58" s="23" t="n"/>
      <c r="L58" s="19" t="n"/>
      <c r="M58" s="18" t="n"/>
      <c r="N58" s="22" t="n"/>
      <c r="O58" s="22" t="n"/>
      <c r="P58" s="23" t="n"/>
      <c r="Q58" s="23" t="n"/>
      <c r="R58" s="22" t="n"/>
      <c r="S58" s="24">
        <f>IF(B58="","",B58-TODAY())</f>
        <v/>
      </c>
      <c r="T58" s="25">
        <f>IF(COUNTA(A58:D58,F58:R58)=0,"",IF(OR(A58="",B58="",C58="",D58="",F58="",G58="",H58="",J58="",M58="",P58="",Q58=""),"Faltan datos",IF(D58&lt;=C58,"Horario no válido",IF(AND(P58&lt;&gt;"Cancelada",SUMPRODUCT(($B$6:$B$205=B58)*($J$6:$J$205=J58)*($P$6:$P$205&lt;&gt;"Cancelada")*($C$6:$C$205&lt;D58)*($D$6:$D$205&gt;C58)*(ROW($B$6:$B$205)&lt;&gt;ROW(B58)))&gt;0),"Solapamiento",IF(AND(B58&lt;TODAY(),P58&lt;&gt;"Realizada",P58&lt;&gt;"Cancelada"),"Fecha pasada",IF(AND(L58&lt;&gt;"",L58&lt;TODAY(),M58&lt;&gt;"Lista",M58&lt;&gt;"No aplica",P58&lt;&gt;"Realizada",P58&lt;&gt;"Cancelada"),"Preparación vencida",IF(AND(O58&lt;&gt;"",B58&gt;=TODAY(),B58-TODAY()&lt;=2,P58&lt;&gt;"Realizada",P58&lt;&gt;"Cancelada"),"Material pendiente","Correcto")))))))</f>
        <v/>
      </c>
    </row>
    <row r="59" ht="31" customHeight="1">
      <c r="A59" s="18" t="n"/>
      <c r="B59" s="19" t="n"/>
      <c r="C59" s="37" t="n"/>
      <c r="D59" s="37" t="n"/>
      <c r="E59" s="21">
        <f>IF(OR(B59="",C59="",D59=""),"",IF(D59&lt;=C59,"",(D59-C59)*24))</f>
        <v/>
      </c>
      <c r="F59" s="22" t="n"/>
      <c r="G59" s="18" t="n"/>
      <c r="H59" s="18" t="n"/>
      <c r="I59" s="22" t="n"/>
      <c r="J59" s="18" t="n"/>
      <c r="K59" s="23" t="n"/>
      <c r="L59" s="19" t="n"/>
      <c r="M59" s="18" t="n"/>
      <c r="N59" s="22" t="n"/>
      <c r="O59" s="22" t="n"/>
      <c r="P59" s="23" t="n"/>
      <c r="Q59" s="23" t="n"/>
      <c r="R59" s="22" t="n"/>
      <c r="S59" s="24">
        <f>IF(B59="","",B59-TODAY())</f>
        <v/>
      </c>
      <c r="T59" s="25">
        <f>IF(COUNTA(A59:D59,F59:R59)=0,"",IF(OR(A59="",B59="",C59="",D59="",F59="",G59="",H59="",J59="",M59="",P59="",Q59=""),"Faltan datos",IF(D59&lt;=C59,"Horario no válido",IF(AND(P59&lt;&gt;"Cancelada",SUMPRODUCT(($B$6:$B$205=B59)*($J$6:$J$205=J59)*($P$6:$P$205&lt;&gt;"Cancelada")*($C$6:$C$205&lt;D59)*($D$6:$D$205&gt;C59)*(ROW($B$6:$B$205)&lt;&gt;ROW(B59)))&gt;0),"Solapamiento",IF(AND(B59&lt;TODAY(),P59&lt;&gt;"Realizada",P59&lt;&gt;"Cancelada"),"Fecha pasada",IF(AND(L59&lt;&gt;"",L59&lt;TODAY(),M59&lt;&gt;"Lista",M59&lt;&gt;"No aplica",P59&lt;&gt;"Realizada",P59&lt;&gt;"Cancelada"),"Preparación vencida",IF(AND(O59&lt;&gt;"",B59&gt;=TODAY(),B59-TODAY()&lt;=2,P59&lt;&gt;"Realizada",P59&lt;&gt;"Cancelada"),"Material pendiente","Correcto")))))))</f>
        <v/>
      </c>
    </row>
    <row r="60" ht="31" customHeight="1">
      <c r="A60" s="18" t="n"/>
      <c r="B60" s="19" t="n"/>
      <c r="C60" s="37" t="n"/>
      <c r="D60" s="37" t="n"/>
      <c r="E60" s="21">
        <f>IF(OR(B60="",C60="",D60=""),"",IF(D60&lt;=C60,"",(D60-C60)*24))</f>
        <v/>
      </c>
      <c r="F60" s="22" t="n"/>
      <c r="G60" s="18" t="n"/>
      <c r="H60" s="18" t="n"/>
      <c r="I60" s="22" t="n"/>
      <c r="J60" s="18" t="n"/>
      <c r="K60" s="23" t="n"/>
      <c r="L60" s="19" t="n"/>
      <c r="M60" s="18" t="n"/>
      <c r="N60" s="22" t="n"/>
      <c r="O60" s="22" t="n"/>
      <c r="P60" s="23" t="n"/>
      <c r="Q60" s="23" t="n"/>
      <c r="R60" s="22" t="n"/>
      <c r="S60" s="24">
        <f>IF(B60="","",B60-TODAY())</f>
        <v/>
      </c>
      <c r="T60" s="25">
        <f>IF(COUNTA(A60:D60,F60:R60)=0,"",IF(OR(A60="",B60="",C60="",D60="",F60="",G60="",H60="",J60="",M60="",P60="",Q60=""),"Faltan datos",IF(D60&lt;=C60,"Horario no válido",IF(AND(P60&lt;&gt;"Cancelada",SUMPRODUCT(($B$6:$B$205=B60)*($J$6:$J$205=J60)*($P$6:$P$205&lt;&gt;"Cancelada")*($C$6:$C$205&lt;D60)*($D$6:$D$205&gt;C60)*(ROW($B$6:$B$205)&lt;&gt;ROW(B60)))&gt;0),"Solapamiento",IF(AND(B60&lt;TODAY(),P60&lt;&gt;"Realizada",P60&lt;&gt;"Cancelada"),"Fecha pasada",IF(AND(L60&lt;&gt;"",L60&lt;TODAY(),M60&lt;&gt;"Lista",M60&lt;&gt;"No aplica",P60&lt;&gt;"Realizada",P60&lt;&gt;"Cancelada"),"Preparación vencida",IF(AND(O60&lt;&gt;"",B60&gt;=TODAY(),B60-TODAY()&lt;=2,P60&lt;&gt;"Realizada",P60&lt;&gt;"Cancelada"),"Material pendiente","Correcto")))))))</f>
        <v/>
      </c>
    </row>
    <row r="61" ht="31" customHeight="1">
      <c r="A61" s="18" t="n"/>
      <c r="B61" s="19" t="n"/>
      <c r="C61" s="37" t="n"/>
      <c r="D61" s="37" t="n"/>
      <c r="E61" s="21">
        <f>IF(OR(B61="",C61="",D61=""),"",IF(D61&lt;=C61,"",(D61-C61)*24))</f>
        <v/>
      </c>
      <c r="F61" s="22" t="n"/>
      <c r="G61" s="18" t="n"/>
      <c r="H61" s="18" t="n"/>
      <c r="I61" s="22" t="n"/>
      <c r="J61" s="18" t="n"/>
      <c r="K61" s="23" t="n"/>
      <c r="L61" s="19" t="n"/>
      <c r="M61" s="18" t="n"/>
      <c r="N61" s="22" t="n"/>
      <c r="O61" s="22" t="n"/>
      <c r="P61" s="23" t="n"/>
      <c r="Q61" s="23" t="n"/>
      <c r="R61" s="22" t="n"/>
      <c r="S61" s="24">
        <f>IF(B61="","",B61-TODAY())</f>
        <v/>
      </c>
      <c r="T61" s="25">
        <f>IF(COUNTA(A61:D61,F61:R61)=0,"",IF(OR(A61="",B61="",C61="",D61="",F61="",G61="",H61="",J61="",M61="",P61="",Q61=""),"Faltan datos",IF(D61&lt;=C61,"Horario no válido",IF(AND(P61&lt;&gt;"Cancelada",SUMPRODUCT(($B$6:$B$205=B61)*($J$6:$J$205=J61)*($P$6:$P$205&lt;&gt;"Cancelada")*($C$6:$C$205&lt;D61)*($D$6:$D$205&gt;C61)*(ROW($B$6:$B$205)&lt;&gt;ROW(B61)))&gt;0),"Solapamiento",IF(AND(B61&lt;TODAY(),P61&lt;&gt;"Realizada",P61&lt;&gt;"Cancelada"),"Fecha pasada",IF(AND(L61&lt;&gt;"",L61&lt;TODAY(),M61&lt;&gt;"Lista",M61&lt;&gt;"No aplica",P61&lt;&gt;"Realizada",P61&lt;&gt;"Cancelada"),"Preparación vencida",IF(AND(O61&lt;&gt;"",B61&gt;=TODAY(),B61-TODAY()&lt;=2,P61&lt;&gt;"Realizada",P61&lt;&gt;"Cancelada"),"Material pendiente","Correcto")))))))</f>
        <v/>
      </c>
    </row>
    <row r="62" ht="31" customHeight="1">
      <c r="A62" s="18" t="n"/>
      <c r="B62" s="19" t="n"/>
      <c r="C62" s="37" t="n"/>
      <c r="D62" s="37" t="n"/>
      <c r="E62" s="21">
        <f>IF(OR(B62="",C62="",D62=""),"",IF(D62&lt;=C62,"",(D62-C62)*24))</f>
        <v/>
      </c>
      <c r="F62" s="22" t="n"/>
      <c r="G62" s="18" t="n"/>
      <c r="H62" s="18" t="n"/>
      <c r="I62" s="22" t="n"/>
      <c r="J62" s="18" t="n"/>
      <c r="K62" s="23" t="n"/>
      <c r="L62" s="19" t="n"/>
      <c r="M62" s="18" t="n"/>
      <c r="N62" s="22" t="n"/>
      <c r="O62" s="22" t="n"/>
      <c r="P62" s="23" t="n"/>
      <c r="Q62" s="23" t="n"/>
      <c r="R62" s="22" t="n"/>
      <c r="S62" s="24">
        <f>IF(B62="","",B62-TODAY())</f>
        <v/>
      </c>
      <c r="T62" s="25">
        <f>IF(COUNTA(A62:D62,F62:R62)=0,"",IF(OR(A62="",B62="",C62="",D62="",F62="",G62="",H62="",J62="",M62="",P62="",Q62=""),"Faltan datos",IF(D62&lt;=C62,"Horario no válido",IF(AND(P62&lt;&gt;"Cancelada",SUMPRODUCT(($B$6:$B$205=B62)*($J$6:$J$205=J62)*($P$6:$P$205&lt;&gt;"Cancelada")*($C$6:$C$205&lt;D62)*($D$6:$D$205&gt;C62)*(ROW($B$6:$B$205)&lt;&gt;ROW(B62)))&gt;0),"Solapamiento",IF(AND(B62&lt;TODAY(),P62&lt;&gt;"Realizada",P62&lt;&gt;"Cancelada"),"Fecha pasada",IF(AND(L62&lt;&gt;"",L62&lt;TODAY(),M62&lt;&gt;"Lista",M62&lt;&gt;"No aplica",P62&lt;&gt;"Realizada",P62&lt;&gt;"Cancelada"),"Preparación vencida",IF(AND(O62&lt;&gt;"",B62&gt;=TODAY(),B62-TODAY()&lt;=2,P62&lt;&gt;"Realizada",P62&lt;&gt;"Cancelada"),"Material pendiente","Correcto")))))))</f>
        <v/>
      </c>
    </row>
    <row r="63" ht="31" customHeight="1">
      <c r="A63" s="18" t="n"/>
      <c r="B63" s="19" t="n"/>
      <c r="C63" s="37" t="n"/>
      <c r="D63" s="37" t="n"/>
      <c r="E63" s="21">
        <f>IF(OR(B63="",C63="",D63=""),"",IF(D63&lt;=C63,"",(D63-C63)*24))</f>
        <v/>
      </c>
      <c r="F63" s="22" t="n"/>
      <c r="G63" s="18" t="n"/>
      <c r="H63" s="18" t="n"/>
      <c r="I63" s="22" t="n"/>
      <c r="J63" s="18" t="n"/>
      <c r="K63" s="23" t="n"/>
      <c r="L63" s="19" t="n"/>
      <c r="M63" s="18" t="n"/>
      <c r="N63" s="22" t="n"/>
      <c r="O63" s="22" t="n"/>
      <c r="P63" s="23" t="n"/>
      <c r="Q63" s="23" t="n"/>
      <c r="R63" s="22" t="n"/>
      <c r="S63" s="24">
        <f>IF(B63="","",B63-TODAY())</f>
        <v/>
      </c>
      <c r="T63" s="25">
        <f>IF(COUNTA(A63:D63,F63:R63)=0,"",IF(OR(A63="",B63="",C63="",D63="",F63="",G63="",H63="",J63="",M63="",P63="",Q63=""),"Faltan datos",IF(D63&lt;=C63,"Horario no válido",IF(AND(P63&lt;&gt;"Cancelada",SUMPRODUCT(($B$6:$B$205=B63)*($J$6:$J$205=J63)*($P$6:$P$205&lt;&gt;"Cancelada")*($C$6:$C$205&lt;D63)*($D$6:$D$205&gt;C63)*(ROW($B$6:$B$205)&lt;&gt;ROW(B63)))&gt;0),"Solapamiento",IF(AND(B63&lt;TODAY(),P63&lt;&gt;"Realizada",P63&lt;&gt;"Cancelada"),"Fecha pasada",IF(AND(L63&lt;&gt;"",L63&lt;TODAY(),M63&lt;&gt;"Lista",M63&lt;&gt;"No aplica",P63&lt;&gt;"Realizada",P63&lt;&gt;"Cancelada"),"Preparación vencida",IF(AND(O63&lt;&gt;"",B63&gt;=TODAY(),B63-TODAY()&lt;=2,P63&lt;&gt;"Realizada",P63&lt;&gt;"Cancelada"),"Material pendiente","Correcto")))))))</f>
        <v/>
      </c>
    </row>
    <row r="64" ht="31" customHeight="1">
      <c r="A64" s="18" t="n"/>
      <c r="B64" s="19" t="n"/>
      <c r="C64" s="37" t="n"/>
      <c r="D64" s="37" t="n"/>
      <c r="E64" s="21">
        <f>IF(OR(B64="",C64="",D64=""),"",IF(D64&lt;=C64,"",(D64-C64)*24))</f>
        <v/>
      </c>
      <c r="F64" s="22" t="n"/>
      <c r="G64" s="18" t="n"/>
      <c r="H64" s="18" t="n"/>
      <c r="I64" s="22" t="n"/>
      <c r="J64" s="18" t="n"/>
      <c r="K64" s="23" t="n"/>
      <c r="L64" s="19" t="n"/>
      <c r="M64" s="18" t="n"/>
      <c r="N64" s="22" t="n"/>
      <c r="O64" s="22" t="n"/>
      <c r="P64" s="23" t="n"/>
      <c r="Q64" s="23" t="n"/>
      <c r="R64" s="22" t="n"/>
      <c r="S64" s="24">
        <f>IF(B64="","",B64-TODAY())</f>
        <v/>
      </c>
      <c r="T64" s="25">
        <f>IF(COUNTA(A64:D64,F64:R64)=0,"",IF(OR(A64="",B64="",C64="",D64="",F64="",G64="",H64="",J64="",M64="",P64="",Q64=""),"Faltan datos",IF(D64&lt;=C64,"Horario no válido",IF(AND(P64&lt;&gt;"Cancelada",SUMPRODUCT(($B$6:$B$205=B64)*($J$6:$J$205=J64)*($P$6:$P$205&lt;&gt;"Cancelada")*($C$6:$C$205&lt;D64)*($D$6:$D$205&gt;C64)*(ROW($B$6:$B$205)&lt;&gt;ROW(B64)))&gt;0),"Solapamiento",IF(AND(B64&lt;TODAY(),P64&lt;&gt;"Realizada",P64&lt;&gt;"Cancelada"),"Fecha pasada",IF(AND(L64&lt;&gt;"",L64&lt;TODAY(),M64&lt;&gt;"Lista",M64&lt;&gt;"No aplica",P64&lt;&gt;"Realizada",P64&lt;&gt;"Cancelada"),"Preparación vencida",IF(AND(O64&lt;&gt;"",B64&gt;=TODAY(),B64-TODAY()&lt;=2,P64&lt;&gt;"Realizada",P64&lt;&gt;"Cancelada"),"Material pendiente","Correcto")))))))</f>
        <v/>
      </c>
    </row>
    <row r="65" ht="31" customHeight="1">
      <c r="A65" s="18" t="n"/>
      <c r="B65" s="19" t="n"/>
      <c r="C65" s="37" t="n"/>
      <c r="D65" s="37" t="n"/>
      <c r="E65" s="21">
        <f>IF(OR(B65="",C65="",D65=""),"",IF(D65&lt;=C65,"",(D65-C65)*24))</f>
        <v/>
      </c>
      <c r="F65" s="22" t="n"/>
      <c r="G65" s="18" t="n"/>
      <c r="H65" s="18" t="n"/>
      <c r="I65" s="22" t="n"/>
      <c r="J65" s="18" t="n"/>
      <c r="K65" s="23" t="n"/>
      <c r="L65" s="19" t="n"/>
      <c r="M65" s="18" t="n"/>
      <c r="N65" s="22" t="n"/>
      <c r="O65" s="22" t="n"/>
      <c r="P65" s="23" t="n"/>
      <c r="Q65" s="23" t="n"/>
      <c r="R65" s="22" t="n"/>
      <c r="S65" s="24">
        <f>IF(B65="","",B65-TODAY())</f>
        <v/>
      </c>
      <c r="T65" s="25">
        <f>IF(COUNTA(A65:D65,F65:R65)=0,"",IF(OR(A65="",B65="",C65="",D65="",F65="",G65="",H65="",J65="",M65="",P65="",Q65=""),"Faltan datos",IF(D65&lt;=C65,"Horario no válido",IF(AND(P65&lt;&gt;"Cancelada",SUMPRODUCT(($B$6:$B$205=B65)*($J$6:$J$205=J65)*($P$6:$P$205&lt;&gt;"Cancelada")*($C$6:$C$205&lt;D65)*($D$6:$D$205&gt;C65)*(ROW($B$6:$B$205)&lt;&gt;ROW(B65)))&gt;0),"Solapamiento",IF(AND(B65&lt;TODAY(),P65&lt;&gt;"Realizada",P65&lt;&gt;"Cancelada"),"Fecha pasada",IF(AND(L65&lt;&gt;"",L65&lt;TODAY(),M65&lt;&gt;"Lista",M65&lt;&gt;"No aplica",P65&lt;&gt;"Realizada",P65&lt;&gt;"Cancelada"),"Preparación vencida",IF(AND(O65&lt;&gt;"",B65&gt;=TODAY(),B65-TODAY()&lt;=2,P65&lt;&gt;"Realizada",P65&lt;&gt;"Cancelada"),"Material pendiente","Correcto")))))))</f>
        <v/>
      </c>
    </row>
    <row r="66" ht="31" customHeight="1">
      <c r="A66" s="18" t="n"/>
      <c r="B66" s="19" t="n"/>
      <c r="C66" s="37" t="n"/>
      <c r="D66" s="37" t="n"/>
      <c r="E66" s="21">
        <f>IF(OR(B66="",C66="",D66=""),"",IF(D66&lt;=C66,"",(D66-C66)*24))</f>
        <v/>
      </c>
      <c r="F66" s="22" t="n"/>
      <c r="G66" s="18" t="n"/>
      <c r="H66" s="18" t="n"/>
      <c r="I66" s="22" t="n"/>
      <c r="J66" s="18" t="n"/>
      <c r="K66" s="23" t="n"/>
      <c r="L66" s="19" t="n"/>
      <c r="M66" s="18" t="n"/>
      <c r="N66" s="22" t="n"/>
      <c r="O66" s="22" t="n"/>
      <c r="P66" s="23" t="n"/>
      <c r="Q66" s="23" t="n"/>
      <c r="R66" s="22" t="n"/>
      <c r="S66" s="24">
        <f>IF(B66="","",B66-TODAY())</f>
        <v/>
      </c>
      <c r="T66" s="25">
        <f>IF(COUNTA(A66:D66,F66:R66)=0,"",IF(OR(A66="",B66="",C66="",D66="",F66="",G66="",H66="",J66="",M66="",P66="",Q66=""),"Faltan datos",IF(D66&lt;=C66,"Horario no válido",IF(AND(P66&lt;&gt;"Cancelada",SUMPRODUCT(($B$6:$B$205=B66)*($J$6:$J$205=J66)*($P$6:$P$205&lt;&gt;"Cancelada")*($C$6:$C$205&lt;D66)*($D$6:$D$205&gt;C66)*(ROW($B$6:$B$205)&lt;&gt;ROW(B66)))&gt;0),"Solapamiento",IF(AND(B66&lt;TODAY(),P66&lt;&gt;"Realizada",P66&lt;&gt;"Cancelada"),"Fecha pasada",IF(AND(L66&lt;&gt;"",L66&lt;TODAY(),M66&lt;&gt;"Lista",M66&lt;&gt;"No aplica",P66&lt;&gt;"Realizada",P66&lt;&gt;"Cancelada"),"Preparación vencida",IF(AND(O66&lt;&gt;"",B66&gt;=TODAY(),B66-TODAY()&lt;=2,P66&lt;&gt;"Realizada",P66&lt;&gt;"Cancelada"),"Material pendiente","Correcto")))))))</f>
        <v/>
      </c>
    </row>
    <row r="67" ht="31" customHeight="1">
      <c r="A67" s="18" t="n"/>
      <c r="B67" s="19" t="n"/>
      <c r="C67" s="37" t="n"/>
      <c r="D67" s="37" t="n"/>
      <c r="E67" s="21">
        <f>IF(OR(B67="",C67="",D67=""),"",IF(D67&lt;=C67,"",(D67-C67)*24))</f>
        <v/>
      </c>
      <c r="F67" s="22" t="n"/>
      <c r="G67" s="18" t="n"/>
      <c r="H67" s="18" t="n"/>
      <c r="I67" s="22" t="n"/>
      <c r="J67" s="18" t="n"/>
      <c r="K67" s="23" t="n"/>
      <c r="L67" s="19" t="n"/>
      <c r="M67" s="18" t="n"/>
      <c r="N67" s="22" t="n"/>
      <c r="O67" s="22" t="n"/>
      <c r="P67" s="23" t="n"/>
      <c r="Q67" s="23" t="n"/>
      <c r="R67" s="22" t="n"/>
      <c r="S67" s="24">
        <f>IF(B67="","",B67-TODAY())</f>
        <v/>
      </c>
      <c r="T67" s="25">
        <f>IF(COUNTA(A67:D67,F67:R67)=0,"",IF(OR(A67="",B67="",C67="",D67="",F67="",G67="",H67="",J67="",M67="",P67="",Q67=""),"Faltan datos",IF(D67&lt;=C67,"Horario no válido",IF(AND(P67&lt;&gt;"Cancelada",SUMPRODUCT(($B$6:$B$205=B67)*($J$6:$J$205=J67)*($P$6:$P$205&lt;&gt;"Cancelada")*($C$6:$C$205&lt;D67)*($D$6:$D$205&gt;C67)*(ROW($B$6:$B$205)&lt;&gt;ROW(B67)))&gt;0),"Solapamiento",IF(AND(B67&lt;TODAY(),P67&lt;&gt;"Realizada",P67&lt;&gt;"Cancelada"),"Fecha pasada",IF(AND(L67&lt;&gt;"",L67&lt;TODAY(),M67&lt;&gt;"Lista",M67&lt;&gt;"No aplica",P67&lt;&gt;"Realizada",P67&lt;&gt;"Cancelada"),"Preparación vencida",IF(AND(O67&lt;&gt;"",B67&gt;=TODAY(),B67-TODAY()&lt;=2,P67&lt;&gt;"Realizada",P67&lt;&gt;"Cancelada"),"Material pendiente","Correcto")))))))</f>
        <v/>
      </c>
    </row>
    <row r="68" ht="31" customHeight="1">
      <c r="A68" s="18" t="n"/>
      <c r="B68" s="19" t="n"/>
      <c r="C68" s="37" t="n"/>
      <c r="D68" s="37" t="n"/>
      <c r="E68" s="21">
        <f>IF(OR(B68="",C68="",D68=""),"",IF(D68&lt;=C68,"",(D68-C68)*24))</f>
        <v/>
      </c>
      <c r="F68" s="22" t="n"/>
      <c r="G68" s="18" t="n"/>
      <c r="H68" s="18" t="n"/>
      <c r="I68" s="22" t="n"/>
      <c r="J68" s="18" t="n"/>
      <c r="K68" s="23" t="n"/>
      <c r="L68" s="19" t="n"/>
      <c r="M68" s="18" t="n"/>
      <c r="N68" s="22" t="n"/>
      <c r="O68" s="22" t="n"/>
      <c r="P68" s="23" t="n"/>
      <c r="Q68" s="23" t="n"/>
      <c r="R68" s="22" t="n"/>
      <c r="S68" s="24">
        <f>IF(B68="","",B68-TODAY())</f>
        <v/>
      </c>
      <c r="T68" s="25">
        <f>IF(COUNTA(A68:D68,F68:R68)=0,"",IF(OR(A68="",B68="",C68="",D68="",F68="",G68="",H68="",J68="",M68="",P68="",Q68=""),"Faltan datos",IF(D68&lt;=C68,"Horario no válido",IF(AND(P68&lt;&gt;"Cancelada",SUMPRODUCT(($B$6:$B$205=B68)*($J$6:$J$205=J68)*($P$6:$P$205&lt;&gt;"Cancelada")*($C$6:$C$205&lt;D68)*($D$6:$D$205&gt;C68)*(ROW($B$6:$B$205)&lt;&gt;ROW(B68)))&gt;0),"Solapamiento",IF(AND(B68&lt;TODAY(),P68&lt;&gt;"Realizada",P68&lt;&gt;"Cancelada"),"Fecha pasada",IF(AND(L68&lt;&gt;"",L68&lt;TODAY(),M68&lt;&gt;"Lista",M68&lt;&gt;"No aplica",P68&lt;&gt;"Realizada",P68&lt;&gt;"Cancelada"),"Preparación vencida",IF(AND(O68&lt;&gt;"",B68&gt;=TODAY(),B68-TODAY()&lt;=2,P68&lt;&gt;"Realizada",P68&lt;&gt;"Cancelada"),"Material pendiente","Correcto")))))))</f>
        <v/>
      </c>
    </row>
    <row r="69" ht="31" customHeight="1">
      <c r="A69" s="18" t="n"/>
      <c r="B69" s="19" t="n"/>
      <c r="C69" s="37" t="n"/>
      <c r="D69" s="37" t="n"/>
      <c r="E69" s="21">
        <f>IF(OR(B69="",C69="",D69=""),"",IF(D69&lt;=C69,"",(D69-C69)*24))</f>
        <v/>
      </c>
      <c r="F69" s="22" t="n"/>
      <c r="G69" s="18" t="n"/>
      <c r="H69" s="18" t="n"/>
      <c r="I69" s="22" t="n"/>
      <c r="J69" s="18" t="n"/>
      <c r="K69" s="23" t="n"/>
      <c r="L69" s="19" t="n"/>
      <c r="M69" s="18" t="n"/>
      <c r="N69" s="22" t="n"/>
      <c r="O69" s="22" t="n"/>
      <c r="P69" s="23" t="n"/>
      <c r="Q69" s="23" t="n"/>
      <c r="R69" s="22" t="n"/>
      <c r="S69" s="24">
        <f>IF(B69="","",B69-TODAY())</f>
        <v/>
      </c>
      <c r="T69" s="25">
        <f>IF(COUNTA(A69:D69,F69:R69)=0,"",IF(OR(A69="",B69="",C69="",D69="",F69="",G69="",H69="",J69="",M69="",P69="",Q69=""),"Faltan datos",IF(D69&lt;=C69,"Horario no válido",IF(AND(P69&lt;&gt;"Cancelada",SUMPRODUCT(($B$6:$B$205=B69)*($J$6:$J$205=J69)*($P$6:$P$205&lt;&gt;"Cancelada")*($C$6:$C$205&lt;D69)*($D$6:$D$205&gt;C69)*(ROW($B$6:$B$205)&lt;&gt;ROW(B69)))&gt;0),"Solapamiento",IF(AND(B69&lt;TODAY(),P69&lt;&gt;"Realizada",P69&lt;&gt;"Cancelada"),"Fecha pasada",IF(AND(L69&lt;&gt;"",L69&lt;TODAY(),M69&lt;&gt;"Lista",M69&lt;&gt;"No aplica",P69&lt;&gt;"Realizada",P69&lt;&gt;"Cancelada"),"Preparación vencida",IF(AND(O69&lt;&gt;"",B69&gt;=TODAY(),B69-TODAY()&lt;=2,P69&lt;&gt;"Realizada",P69&lt;&gt;"Cancelada"),"Material pendiente","Correcto")))))))</f>
        <v/>
      </c>
    </row>
    <row r="70" ht="31" customHeight="1">
      <c r="A70" s="18" t="n"/>
      <c r="B70" s="19" t="n"/>
      <c r="C70" s="37" t="n"/>
      <c r="D70" s="37" t="n"/>
      <c r="E70" s="21">
        <f>IF(OR(B70="",C70="",D70=""),"",IF(D70&lt;=C70,"",(D70-C70)*24))</f>
        <v/>
      </c>
      <c r="F70" s="22" t="n"/>
      <c r="G70" s="18" t="n"/>
      <c r="H70" s="18" t="n"/>
      <c r="I70" s="22" t="n"/>
      <c r="J70" s="18" t="n"/>
      <c r="K70" s="23" t="n"/>
      <c r="L70" s="19" t="n"/>
      <c r="M70" s="18" t="n"/>
      <c r="N70" s="22" t="n"/>
      <c r="O70" s="22" t="n"/>
      <c r="P70" s="23" t="n"/>
      <c r="Q70" s="23" t="n"/>
      <c r="R70" s="22" t="n"/>
      <c r="S70" s="24">
        <f>IF(B70="","",B70-TODAY())</f>
        <v/>
      </c>
      <c r="T70" s="25">
        <f>IF(COUNTA(A70:D70,F70:R70)=0,"",IF(OR(A70="",B70="",C70="",D70="",F70="",G70="",H70="",J70="",M70="",P70="",Q70=""),"Faltan datos",IF(D70&lt;=C70,"Horario no válido",IF(AND(P70&lt;&gt;"Cancelada",SUMPRODUCT(($B$6:$B$205=B70)*($J$6:$J$205=J70)*($P$6:$P$205&lt;&gt;"Cancelada")*($C$6:$C$205&lt;D70)*($D$6:$D$205&gt;C70)*(ROW($B$6:$B$205)&lt;&gt;ROW(B70)))&gt;0),"Solapamiento",IF(AND(B70&lt;TODAY(),P70&lt;&gt;"Realizada",P70&lt;&gt;"Cancelada"),"Fecha pasada",IF(AND(L70&lt;&gt;"",L70&lt;TODAY(),M70&lt;&gt;"Lista",M70&lt;&gt;"No aplica",P70&lt;&gt;"Realizada",P70&lt;&gt;"Cancelada"),"Preparación vencida",IF(AND(O70&lt;&gt;"",B70&gt;=TODAY(),B70-TODAY()&lt;=2,P70&lt;&gt;"Realizada",P70&lt;&gt;"Cancelada"),"Material pendiente","Correcto")))))))</f>
        <v/>
      </c>
    </row>
    <row r="71" ht="31" customHeight="1">
      <c r="A71" s="18" t="n"/>
      <c r="B71" s="19" t="n"/>
      <c r="C71" s="37" t="n"/>
      <c r="D71" s="37" t="n"/>
      <c r="E71" s="21">
        <f>IF(OR(B71="",C71="",D71=""),"",IF(D71&lt;=C71,"",(D71-C71)*24))</f>
        <v/>
      </c>
      <c r="F71" s="22" t="n"/>
      <c r="G71" s="18" t="n"/>
      <c r="H71" s="18" t="n"/>
      <c r="I71" s="22" t="n"/>
      <c r="J71" s="18" t="n"/>
      <c r="K71" s="23" t="n"/>
      <c r="L71" s="19" t="n"/>
      <c r="M71" s="18" t="n"/>
      <c r="N71" s="22" t="n"/>
      <c r="O71" s="22" t="n"/>
      <c r="P71" s="23" t="n"/>
      <c r="Q71" s="23" t="n"/>
      <c r="R71" s="22" t="n"/>
      <c r="S71" s="24">
        <f>IF(B71="","",B71-TODAY())</f>
        <v/>
      </c>
      <c r="T71" s="25">
        <f>IF(COUNTA(A71:D71,F71:R71)=0,"",IF(OR(A71="",B71="",C71="",D71="",F71="",G71="",H71="",J71="",M71="",P71="",Q71=""),"Faltan datos",IF(D71&lt;=C71,"Horario no válido",IF(AND(P71&lt;&gt;"Cancelada",SUMPRODUCT(($B$6:$B$205=B71)*($J$6:$J$205=J71)*($P$6:$P$205&lt;&gt;"Cancelada")*($C$6:$C$205&lt;D71)*($D$6:$D$205&gt;C71)*(ROW($B$6:$B$205)&lt;&gt;ROW(B71)))&gt;0),"Solapamiento",IF(AND(B71&lt;TODAY(),P71&lt;&gt;"Realizada",P71&lt;&gt;"Cancelada"),"Fecha pasada",IF(AND(L71&lt;&gt;"",L71&lt;TODAY(),M71&lt;&gt;"Lista",M71&lt;&gt;"No aplica",P71&lt;&gt;"Realizada",P71&lt;&gt;"Cancelada"),"Preparación vencida",IF(AND(O71&lt;&gt;"",B71&gt;=TODAY(),B71-TODAY()&lt;=2,P71&lt;&gt;"Realizada",P71&lt;&gt;"Cancelada"),"Material pendiente","Correcto")))))))</f>
        <v/>
      </c>
    </row>
    <row r="72" ht="31" customHeight="1">
      <c r="A72" s="18" t="n"/>
      <c r="B72" s="19" t="n"/>
      <c r="C72" s="37" t="n"/>
      <c r="D72" s="37" t="n"/>
      <c r="E72" s="21">
        <f>IF(OR(B72="",C72="",D72=""),"",IF(D72&lt;=C72,"",(D72-C72)*24))</f>
        <v/>
      </c>
      <c r="F72" s="22" t="n"/>
      <c r="G72" s="18" t="n"/>
      <c r="H72" s="18" t="n"/>
      <c r="I72" s="22" t="n"/>
      <c r="J72" s="18" t="n"/>
      <c r="K72" s="23" t="n"/>
      <c r="L72" s="19" t="n"/>
      <c r="M72" s="18" t="n"/>
      <c r="N72" s="22" t="n"/>
      <c r="O72" s="22" t="n"/>
      <c r="P72" s="23" t="n"/>
      <c r="Q72" s="23" t="n"/>
      <c r="R72" s="22" t="n"/>
      <c r="S72" s="24">
        <f>IF(B72="","",B72-TODAY())</f>
        <v/>
      </c>
      <c r="T72" s="25">
        <f>IF(COUNTA(A72:D72,F72:R72)=0,"",IF(OR(A72="",B72="",C72="",D72="",F72="",G72="",H72="",J72="",M72="",P72="",Q72=""),"Faltan datos",IF(D72&lt;=C72,"Horario no válido",IF(AND(P72&lt;&gt;"Cancelada",SUMPRODUCT(($B$6:$B$205=B72)*($J$6:$J$205=J72)*($P$6:$P$205&lt;&gt;"Cancelada")*($C$6:$C$205&lt;D72)*($D$6:$D$205&gt;C72)*(ROW($B$6:$B$205)&lt;&gt;ROW(B72)))&gt;0),"Solapamiento",IF(AND(B72&lt;TODAY(),P72&lt;&gt;"Realizada",P72&lt;&gt;"Cancelada"),"Fecha pasada",IF(AND(L72&lt;&gt;"",L72&lt;TODAY(),M72&lt;&gt;"Lista",M72&lt;&gt;"No aplica",P72&lt;&gt;"Realizada",P72&lt;&gt;"Cancelada"),"Preparación vencida",IF(AND(O72&lt;&gt;"",B72&gt;=TODAY(),B72-TODAY()&lt;=2,P72&lt;&gt;"Realizada",P72&lt;&gt;"Cancelada"),"Material pendiente","Correcto")))))))</f>
        <v/>
      </c>
    </row>
    <row r="73" ht="31" customHeight="1">
      <c r="A73" s="18" t="n"/>
      <c r="B73" s="19" t="n"/>
      <c r="C73" s="37" t="n"/>
      <c r="D73" s="37" t="n"/>
      <c r="E73" s="21">
        <f>IF(OR(B73="",C73="",D73=""),"",IF(D73&lt;=C73,"",(D73-C73)*24))</f>
        <v/>
      </c>
      <c r="F73" s="22" t="n"/>
      <c r="G73" s="18" t="n"/>
      <c r="H73" s="18" t="n"/>
      <c r="I73" s="22" t="n"/>
      <c r="J73" s="18" t="n"/>
      <c r="K73" s="23" t="n"/>
      <c r="L73" s="19" t="n"/>
      <c r="M73" s="18" t="n"/>
      <c r="N73" s="22" t="n"/>
      <c r="O73" s="22" t="n"/>
      <c r="P73" s="23" t="n"/>
      <c r="Q73" s="23" t="n"/>
      <c r="R73" s="22" t="n"/>
      <c r="S73" s="24">
        <f>IF(B73="","",B73-TODAY())</f>
        <v/>
      </c>
      <c r="T73" s="25">
        <f>IF(COUNTA(A73:D73,F73:R73)=0,"",IF(OR(A73="",B73="",C73="",D73="",F73="",G73="",H73="",J73="",M73="",P73="",Q73=""),"Faltan datos",IF(D73&lt;=C73,"Horario no válido",IF(AND(P73&lt;&gt;"Cancelada",SUMPRODUCT(($B$6:$B$205=B73)*($J$6:$J$205=J73)*($P$6:$P$205&lt;&gt;"Cancelada")*($C$6:$C$205&lt;D73)*($D$6:$D$205&gt;C73)*(ROW($B$6:$B$205)&lt;&gt;ROW(B73)))&gt;0),"Solapamiento",IF(AND(B73&lt;TODAY(),P73&lt;&gt;"Realizada",P73&lt;&gt;"Cancelada"),"Fecha pasada",IF(AND(L73&lt;&gt;"",L73&lt;TODAY(),M73&lt;&gt;"Lista",M73&lt;&gt;"No aplica",P73&lt;&gt;"Realizada",P73&lt;&gt;"Cancelada"),"Preparación vencida",IF(AND(O73&lt;&gt;"",B73&gt;=TODAY(),B73-TODAY()&lt;=2,P73&lt;&gt;"Realizada",P73&lt;&gt;"Cancelada"),"Material pendiente","Correcto")))))))</f>
        <v/>
      </c>
    </row>
    <row r="74" ht="31" customHeight="1">
      <c r="A74" s="18" t="n"/>
      <c r="B74" s="19" t="n"/>
      <c r="C74" s="37" t="n"/>
      <c r="D74" s="37" t="n"/>
      <c r="E74" s="21">
        <f>IF(OR(B74="",C74="",D74=""),"",IF(D74&lt;=C74,"",(D74-C74)*24))</f>
        <v/>
      </c>
      <c r="F74" s="22" t="n"/>
      <c r="G74" s="18" t="n"/>
      <c r="H74" s="18" t="n"/>
      <c r="I74" s="22" t="n"/>
      <c r="J74" s="18" t="n"/>
      <c r="K74" s="23" t="n"/>
      <c r="L74" s="19" t="n"/>
      <c r="M74" s="18" t="n"/>
      <c r="N74" s="22" t="n"/>
      <c r="O74" s="22" t="n"/>
      <c r="P74" s="23" t="n"/>
      <c r="Q74" s="23" t="n"/>
      <c r="R74" s="22" t="n"/>
      <c r="S74" s="24">
        <f>IF(B74="","",B74-TODAY())</f>
        <v/>
      </c>
      <c r="T74" s="25">
        <f>IF(COUNTA(A74:D74,F74:R74)=0,"",IF(OR(A74="",B74="",C74="",D74="",F74="",G74="",H74="",J74="",M74="",P74="",Q74=""),"Faltan datos",IF(D74&lt;=C74,"Horario no válido",IF(AND(P74&lt;&gt;"Cancelada",SUMPRODUCT(($B$6:$B$205=B74)*($J$6:$J$205=J74)*($P$6:$P$205&lt;&gt;"Cancelada")*($C$6:$C$205&lt;D74)*($D$6:$D$205&gt;C74)*(ROW($B$6:$B$205)&lt;&gt;ROW(B74)))&gt;0),"Solapamiento",IF(AND(B74&lt;TODAY(),P74&lt;&gt;"Realizada",P74&lt;&gt;"Cancelada"),"Fecha pasada",IF(AND(L74&lt;&gt;"",L74&lt;TODAY(),M74&lt;&gt;"Lista",M74&lt;&gt;"No aplica",P74&lt;&gt;"Realizada",P74&lt;&gt;"Cancelada"),"Preparación vencida",IF(AND(O74&lt;&gt;"",B74&gt;=TODAY(),B74-TODAY()&lt;=2,P74&lt;&gt;"Realizada",P74&lt;&gt;"Cancelada"),"Material pendiente","Correcto")))))))</f>
        <v/>
      </c>
    </row>
    <row r="75" ht="31" customHeight="1">
      <c r="A75" s="18" t="n"/>
      <c r="B75" s="19" t="n"/>
      <c r="C75" s="37" t="n"/>
      <c r="D75" s="37" t="n"/>
      <c r="E75" s="21">
        <f>IF(OR(B75="",C75="",D75=""),"",IF(D75&lt;=C75,"",(D75-C75)*24))</f>
        <v/>
      </c>
      <c r="F75" s="22" t="n"/>
      <c r="G75" s="18" t="n"/>
      <c r="H75" s="18" t="n"/>
      <c r="I75" s="22" t="n"/>
      <c r="J75" s="18" t="n"/>
      <c r="K75" s="23" t="n"/>
      <c r="L75" s="19" t="n"/>
      <c r="M75" s="18" t="n"/>
      <c r="N75" s="22" t="n"/>
      <c r="O75" s="22" t="n"/>
      <c r="P75" s="23" t="n"/>
      <c r="Q75" s="23" t="n"/>
      <c r="R75" s="22" t="n"/>
      <c r="S75" s="24">
        <f>IF(B75="","",B75-TODAY())</f>
        <v/>
      </c>
      <c r="T75" s="25">
        <f>IF(COUNTA(A75:D75,F75:R75)=0,"",IF(OR(A75="",B75="",C75="",D75="",F75="",G75="",H75="",J75="",M75="",P75="",Q75=""),"Faltan datos",IF(D75&lt;=C75,"Horario no válido",IF(AND(P75&lt;&gt;"Cancelada",SUMPRODUCT(($B$6:$B$205=B75)*($J$6:$J$205=J75)*($P$6:$P$205&lt;&gt;"Cancelada")*($C$6:$C$205&lt;D75)*($D$6:$D$205&gt;C75)*(ROW($B$6:$B$205)&lt;&gt;ROW(B75)))&gt;0),"Solapamiento",IF(AND(B75&lt;TODAY(),P75&lt;&gt;"Realizada",P75&lt;&gt;"Cancelada"),"Fecha pasada",IF(AND(L75&lt;&gt;"",L75&lt;TODAY(),M75&lt;&gt;"Lista",M75&lt;&gt;"No aplica",P75&lt;&gt;"Realizada",P75&lt;&gt;"Cancelada"),"Preparación vencida",IF(AND(O75&lt;&gt;"",B75&gt;=TODAY(),B75-TODAY()&lt;=2,P75&lt;&gt;"Realizada",P75&lt;&gt;"Cancelada"),"Material pendiente","Correcto")))))))</f>
        <v/>
      </c>
    </row>
    <row r="76" ht="31" customHeight="1">
      <c r="A76" s="18" t="n"/>
      <c r="B76" s="19" t="n"/>
      <c r="C76" s="37" t="n"/>
      <c r="D76" s="37" t="n"/>
      <c r="E76" s="21">
        <f>IF(OR(B76="",C76="",D76=""),"",IF(D76&lt;=C76,"",(D76-C76)*24))</f>
        <v/>
      </c>
      <c r="F76" s="22" t="n"/>
      <c r="G76" s="18" t="n"/>
      <c r="H76" s="18" t="n"/>
      <c r="I76" s="22" t="n"/>
      <c r="J76" s="18" t="n"/>
      <c r="K76" s="23" t="n"/>
      <c r="L76" s="19" t="n"/>
      <c r="M76" s="18" t="n"/>
      <c r="N76" s="22" t="n"/>
      <c r="O76" s="22" t="n"/>
      <c r="P76" s="23" t="n"/>
      <c r="Q76" s="23" t="n"/>
      <c r="R76" s="22" t="n"/>
      <c r="S76" s="24">
        <f>IF(B76="","",B76-TODAY())</f>
        <v/>
      </c>
      <c r="T76" s="25">
        <f>IF(COUNTA(A76:D76,F76:R76)=0,"",IF(OR(A76="",B76="",C76="",D76="",F76="",G76="",H76="",J76="",M76="",P76="",Q76=""),"Faltan datos",IF(D76&lt;=C76,"Horario no válido",IF(AND(P76&lt;&gt;"Cancelada",SUMPRODUCT(($B$6:$B$205=B76)*($J$6:$J$205=J76)*($P$6:$P$205&lt;&gt;"Cancelada")*($C$6:$C$205&lt;D76)*($D$6:$D$205&gt;C76)*(ROW($B$6:$B$205)&lt;&gt;ROW(B76)))&gt;0),"Solapamiento",IF(AND(B76&lt;TODAY(),P76&lt;&gt;"Realizada",P76&lt;&gt;"Cancelada"),"Fecha pasada",IF(AND(L76&lt;&gt;"",L76&lt;TODAY(),M76&lt;&gt;"Lista",M76&lt;&gt;"No aplica",P76&lt;&gt;"Realizada",P76&lt;&gt;"Cancelada"),"Preparación vencida",IF(AND(O76&lt;&gt;"",B76&gt;=TODAY(),B76-TODAY()&lt;=2,P76&lt;&gt;"Realizada",P76&lt;&gt;"Cancelada"),"Material pendiente","Correcto")))))))</f>
        <v/>
      </c>
    </row>
    <row r="77" ht="31" customHeight="1">
      <c r="A77" s="18" t="n"/>
      <c r="B77" s="19" t="n"/>
      <c r="C77" s="37" t="n"/>
      <c r="D77" s="37" t="n"/>
      <c r="E77" s="21">
        <f>IF(OR(B77="",C77="",D77=""),"",IF(D77&lt;=C77,"",(D77-C77)*24))</f>
        <v/>
      </c>
      <c r="F77" s="22" t="n"/>
      <c r="G77" s="18" t="n"/>
      <c r="H77" s="18" t="n"/>
      <c r="I77" s="22" t="n"/>
      <c r="J77" s="18" t="n"/>
      <c r="K77" s="23" t="n"/>
      <c r="L77" s="19" t="n"/>
      <c r="M77" s="18" t="n"/>
      <c r="N77" s="22" t="n"/>
      <c r="O77" s="22" t="n"/>
      <c r="P77" s="23" t="n"/>
      <c r="Q77" s="23" t="n"/>
      <c r="R77" s="22" t="n"/>
      <c r="S77" s="24">
        <f>IF(B77="","",B77-TODAY())</f>
        <v/>
      </c>
      <c r="T77" s="25">
        <f>IF(COUNTA(A77:D77,F77:R77)=0,"",IF(OR(A77="",B77="",C77="",D77="",F77="",G77="",H77="",J77="",M77="",P77="",Q77=""),"Faltan datos",IF(D77&lt;=C77,"Horario no válido",IF(AND(P77&lt;&gt;"Cancelada",SUMPRODUCT(($B$6:$B$205=B77)*($J$6:$J$205=J77)*($P$6:$P$205&lt;&gt;"Cancelada")*($C$6:$C$205&lt;D77)*($D$6:$D$205&gt;C77)*(ROW($B$6:$B$205)&lt;&gt;ROW(B77)))&gt;0),"Solapamiento",IF(AND(B77&lt;TODAY(),P77&lt;&gt;"Realizada",P77&lt;&gt;"Cancelada"),"Fecha pasada",IF(AND(L77&lt;&gt;"",L77&lt;TODAY(),M77&lt;&gt;"Lista",M77&lt;&gt;"No aplica",P77&lt;&gt;"Realizada",P77&lt;&gt;"Cancelada"),"Preparación vencida",IF(AND(O77&lt;&gt;"",B77&gt;=TODAY(),B77-TODAY()&lt;=2,P77&lt;&gt;"Realizada",P77&lt;&gt;"Cancelada"),"Material pendiente","Correcto")))))))</f>
        <v/>
      </c>
    </row>
    <row r="78" ht="31" customHeight="1">
      <c r="A78" s="18" t="n"/>
      <c r="B78" s="19" t="n"/>
      <c r="C78" s="37" t="n"/>
      <c r="D78" s="37" t="n"/>
      <c r="E78" s="21">
        <f>IF(OR(B78="",C78="",D78=""),"",IF(D78&lt;=C78,"",(D78-C78)*24))</f>
        <v/>
      </c>
      <c r="F78" s="22" t="n"/>
      <c r="G78" s="18" t="n"/>
      <c r="H78" s="18" t="n"/>
      <c r="I78" s="22" t="n"/>
      <c r="J78" s="18" t="n"/>
      <c r="K78" s="23" t="n"/>
      <c r="L78" s="19" t="n"/>
      <c r="M78" s="18" t="n"/>
      <c r="N78" s="22" t="n"/>
      <c r="O78" s="22" t="n"/>
      <c r="P78" s="23" t="n"/>
      <c r="Q78" s="23" t="n"/>
      <c r="R78" s="22" t="n"/>
      <c r="S78" s="24">
        <f>IF(B78="","",B78-TODAY())</f>
        <v/>
      </c>
      <c r="T78" s="25">
        <f>IF(COUNTA(A78:D78,F78:R78)=0,"",IF(OR(A78="",B78="",C78="",D78="",F78="",G78="",H78="",J78="",M78="",P78="",Q78=""),"Faltan datos",IF(D78&lt;=C78,"Horario no válido",IF(AND(P78&lt;&gt;"Cancelada",SUMPRODUCT(($B$6:$B$205=B78)*($J$6:$J$205=J78)*($P$6:$P$205&lt;&gt;"Cancelada")*($C$6:$C$205&lt;D78)*($D$6:$D$205&gt;C78)*(ROW($B$6:$B$205)&lt;&gt;ROW(B78)))&gt;0),"Solapamiento",IF(AND(B78&lt;TODAY(),P78&lt;&gt;"Realizada",P78&lt;&gt;"Cancelada"),"Fecha pasada",IF(AND(L78&lt;&gt;"",L78&lt;TODAY(),M78&lt;&gt;"Lista",M78&lt;&gt;"No aplica",P78&lt;&gt;"Realizada",P78&lt;&gt;"Cancelada"),"Preparación vencida",IF(AND(O78&lt;&gt;"",B78&gt;=TODAY(),B78-TODAY()&lt;=2,P78&lt;&gt;"Realizada",P78&lt;&gt;"Cancelada"),"Material pendiente","Correcto")))))))</f>
        <v/>
      </c>
    </row>
    <row r="79" ht="31" customHeight="1">
      <c r="A79" s="18" t="n"/>
      <c r="B79" s="19" t="n"/>
      <c r="C79" s="37" t="n"/>
      <c r="D79" s="37" t="n"/>
      <c r="E79" s="21">
        <f>IF(OR(B79="",C79="",D79=""),"",IF(D79&lt;=C79,"",(D79-C79)*24))</f>
        <v/>
      </c>
      <c r="F79" s="22" t="n"/>
      <c r="G79" s="18" t="n"/>
      <c r="H79" s="18" t="n"/>
      <c r="I79" s="22" t="n"/>
      <c r="J79" s="18" t="n"/>
      <c r="K79" s="23" t="n"/>
      <c r="L79" s="19" t="n"/>
      <c r="M79" s="18" t="n"/>
      <c r="N79" s="22" t="n"/>
      <c r="O79" s="22" t="n"/>
      <c r="P79" s="23" t="n"/>
      <c r="Q79" s="23" t="n"/>
      <c r="R79" s="22" t="n"/>
      <c r="S79" s="24">
        <f>IF(B79="","",B79-TODAY())</f>
        <v/>
      </c>
      <c r="T79" s="25">
        <f>IF(COUNTA(A79:D79,F79:R79)=0,"",IF(OR(A79="",B79="",C79="",D79="",F79="",G79="",H79="",J79="",M79="",P79="",Q79=""),"Faltan datos",IF(D79&lt;=C79,"Horario no válido",IF(AND(P79&lt;&gt;"Cancelada",SUMPRODUCT(($B$6:$B$205=B79)*($J$6:$J$205=J79)*($P$6:$P$205&lt;&gt;"Cancelada")*($C$6:$C$205&lt;D79)*($D$6:$D$205&gt;C79)*(ROW($B$6:$B$205)&lt;&gt;ROW(B79)))&gt;0),"Solapamiento",IF(AND(B79&lt;TODAY(),P79&lt;&gt;"Realizada",P79&lt;&gt;"Cancelada"),"Fecha pasada",IF(AND(L79&lt;&gt;"",L79&lt;TODAY(),M79&lt;&gt;"Lista",M79&lt;&gt;"No aplica",P79&lt;&gt;"Realizada",P79&lt;&gt;"Cancelada"),"Preparación vencida",IF(AND(O79&lt;&gt;"",B79&gt;=TODAY(),B79-TODAY()&lt;=2,P79&lt;&gt;"Realizada",P79&lt;&gt;"Cancelada"),"Material pendiente","Correcto")))))))</f>
        <v/>
      </c>
    </row>
    <row r="80" ht="31" customHeight="1">
      <c r="A80" s="18" t="n"/>
      <c r="B80" s="19" t="n"/>
      <c r="C80" s="37" t="n"/>
      <c r="D80" s="37" t="n"/>
      <c r="E80" s="21">
        <f>IF(OR(B80="",C80="",D80=""),"",IF(D80&lt;=C80,"",(D80-C80)*24))</f>
        <v/>
      </c>
      <c r="F80" s="22" t="n"/>
      <c r="G80" s="18" t="n"/>
      <c r="H80" s="18" t="n"/>
      <c r="I80" s="22" t="n"/>
      <c r="J80" s="18" t="n"/>
      <c r="K80" s="23" t="n"/>
      <c r="L80" s="19" t="n"/>
      <c r="M80" s="18" t="n"/>
      <c r="N80" s="22" t="n"/>
      <c r="O80" s="22" t="n"/>
      <c r="P80" s="23" t="n"/>
      <c r="Q80" s="23" t="n"/>
      <c r="R80" s="22" t="n"/>
      <c r="S80" s="24">
        <f>IF(B80="","",B80-TODAY())</f>
        <v/>
      </c>
      <c r="T80" s="25">
        <f>IF(COUNTA(A80:D80,F80:R80)=0,"",IF(OR(A80="",B80="",C80="",D80="",F80="",G80="",H80="",J80="",M80="",P80="",Q80=""),"Faltan datos",IF(D80&lt;=C80,"Horario no válido",IF(AND(P80&lt;&gt;"Cancelada",SUMPRODUCT(($B$6:$B$205=B80)*($J$6:$J$205=J80)*($P$6:$P$205&lt;&gt;"Cancelada")*($C$6:$C$205&lt;D80)*($D$6:$D$205&gt;C80)*(ROW($B$6:$B$205)&lt;&gt;ROW(B80)))&gt;0),"Solapamiento",IF(AND(B80&lt;TODAY(),P80&lt;&gt;"Realizada",P80&lt;&gt;"Cancelada"),"Fecha pasada",IF(AND(L80&lt;&gt;"",L80&lt;TODAY(),M80&lt;&gt;"Lista",M80&lt;&gt;"No aplica",P80&lt;&gt;"Realizada",P80&lt;&gt;"Cancelada"),"Preparación vencida",IF(AND(O80&lt;&gt;"",B80&gt;=TODAY(),B80-TODAY()&lt;=2,P80&lt;&gt;"Realizada",P80&lt;&gt;"Cancelada"),"Material pendiente","Correcto")))))))</f>
        <v/>
      </c>
    </row>
    <row r="81" ht="31" customHeight="1">
      <c r="A81" s="18" t="n"/>
      <c r="B81" s="19" t="n"/>
      <c r="C81" s="37" t="n"/>
      <c r="D81" s="37" t="n"/>
      <c r="E81" s="21">
        <f>IF(OR(B81="",C81="",D81=""),"",IF(D81&lt;=C81,"",(D81-C81)*24))</f>
        <v/>
      </c>
      <c r="F81" s="22" t="n"/>
      <c r="G81" s="18" t="n"/>
      <c r="H81" s="18" t="n"/>
      <c r="I81" s="22" t="n"/>
      <c r="J81" s="18" t="n"/>
      <c r="K81" s="23" t="n"/>
      <c r="L81" s="19" t="n"/>
      <c r="M81" s="18" t="n"/>
      <c r="N81" s="22" t="n"/>
      <c r="O81" s="22" t="n"/>
      <c r="P81" s="23" t="n"/>
      <c r="Q81" s="23" t="n"/>
      <c r="R81" s="22" t="n"/>
      <c r="S81" s="24">
        <f>IF(B81="","",B81-TODAY())</f>
        <v/>
      </c>
      <c r="T81" s="25">
        <f>IF(COUNTA(A81:D81,F81:R81)=0,"",IF(OR(A81="",B81="",C81="",D81="",F81="",G81="",H81="",J81="",M81="",P81="",Q81=""),"Faltan datos",IF(D81&lt;=C81,"Horario no válido",IF(AND(P81&lt;&gt;"Cancelada",SUMPRODUCT(($B$6:$B$205=B81)*($J$6:$J$205=J81)*($P$6:$P$205&lt;&gt;"Cancelada")*($C$6:$C$205&lt;D81)*($D$6:$D$205&gt;C81)*(ROW($B$6:$B$205)&lt;&gt;ROW(B81)))&gt;0),"Solapamiento",IF(AND(B81&lt;TODAY(),P81&lt;&gt;"Realizada",P81&lt;&gt;"Cancelada"),"Fecha pasada",IF(AND(L81&lt;&gt;"",L81&lt;TODAY(),M81&lt;&gt;"Lista",M81&lt;&gt;"No aplica",P81&lt;&gt;"Realizada",P81&lt;&gt;"Cancelada"),"Preparación vencida",IF(AND(O81&lt;&gt;"",B81&gt;=TODAY(),B81-TODAY()&lt;=2,P81&lt;&gt;"Realizada",P81&lt;&gt;"Cancelada"),"Material pendiente","Correcto")))))))</f>
        <v/>
      </c>
    </row>
    <row r="82" ht="31" customHeight="1">
      <c r="A82" s="18" t="n"/>
      <c r="B82" s="19" t="n"/>
      <c r="C82" s="37" t="n"/>
      <c r="D82" s="37" t="n"/>
      <c r="E82" s="21">
        <f>IF(OR(B82="",C82="",D82=""),"",IF(D82&lt;=C82,"",(D82-C82)*24))</f>
        <v/>
      </c>
      <c r="F82" s="22" t="n"/>
      <c r="G82" s="18" t="n"/>
      <c r="H82" s="18" t="n"/>
      <c r="I82" s="22" t="n"/>
      <c r="J82" s="18" t="n"/>
      <c r="K82" s="23" t="n"/>
      <c r="L82" s="19" t="n"/>
      <c r="M82" s="18" t="n"/>
      <c r="N82" s="22" t="n"/>
      <c r="O82" s="22" t="n"/>
      <c r="P82" s="23" t="n"/>
      <c r="Q82" s="23" t="n"/>
      <c r="R82" s="22" t="n"/>
      <c r="S82" s="24">
        <f>IF(B82="","",B82-TODAY())</f>
        <v/>
      </c>
      <c r="T82" s="25">
        <f>IF(COUNTA(A82:D82,F82:R82)=0,"",IF(OR(A82="",B82="",C82="",D82="",F82="",G82="",H82="",J82="",M82="",P82="",Q82=""),"Faltan datos",IF(D82&lt;=C82,"Horario no válido",IF(AND(P82&lt;&gt;"Cancelada",SUMPRODUCT(($B$6:$B$205=B82)*($J$6:$J$205=J82)*($P$6:$P$205&lt;&gt;"Cancelada")*($C$6:$C$205&lt;D82)*($D$6:$D$205&gt;C82)*(ROW($B$6:$B$205)&lt;&gt;ROW(B82)))&gt;0),"Solapamiento",IF(AND(B82&lt;TODAY(),P82&lt;&gt;"Realizada",P82&lt;&gt;"Cancelada"),"Fecha pasada",IF(AND(L82&lt;&gt;"",L82&lt;TODAY(),M82&lt;&gt;"Lista",M82&lt;&gt;"No aplica",P82&lt;&gt;"Realizada",P82&lt;&gt;"Cancelada"),"Preparación vencida",IF(AND(O82&lt;&gt;"",B82&gt;=TODAY(),B82-TODAY()&lt;=2,P82&lt;&gt;"Realizada",P82&lt;&gt;"Cancelada"),"Material pendiente","Correcto")))))))</f>
        <v/>
      </c>
    </row>
    <row r="83" ht="31" customHeight="1">
      <c r="A83" s="18" t="n"/>
      <c r="B83" s="19" t="n"/>
      <c r="C83" s="37" t="n"/>
      <c r="D83" s="37" t="n"/>
      <c r="E83" s="21">
        <f>IF(OR(B83="",C83="",D83=""),"",IF(D83&lt;=C83,"",(D83-C83)*24))</f>
        <v/>
      </c>
      <c r="F83" s="22" t="n"/>
      <c r="G83" s="18" t="n"/>
      <c r="H83" s="18" t="n"/>
      <c r="I83" s="22" t="n"/>
      <c r="J83" s="18" t="n"/>
      <c r="K83" s="23" t="n"/>
      <c r="L83" s="19" t="n"/>
      <c r="M83" s="18" t="n"/>
      <c r="N83" s="22" t="n"/>
      <c r="O83" s="22" t="n"/>
      <c r="P83" s="23" t="n"/>
      <c r="Q83" s="23" t="n"/>
      <c r="R83" s="22" t="n"/>
      <c r="S83" s="24">
        <f>IF(B83="","",B83-TODAY())</f>
        <v/>
      </c>
      <c r="T83" s="25">
        <f>IF(COUNTA(A83:D83,F83:R83)=0,"",IF(OR(A83="",B83="",C83="",D83="",F83="",G83="",H83="",J83="",M83="",P83="",Q83=""),"Faltan datos",IF(D83&lt;=C83,"Horario no válido",IF(AND(P83&lt;&gt;"Cancelada",SUMPRODUCT(($B$6:$B$205=B83)*($J$6:$J$205=J83)*($P$6:$P$205&lt;&gt;"Cancelada")*($C$6:$C$205&lt;D83)*($D$6:$D$205&gt;C83)*(ROW($B$6:$B$205)&lt;&gt;ROW(B83)))&gt;0),"Solapamiento",IF(AND(B83&lt;TODAY(),P83&lt;&gt;"Realizada",P83&lt;&gt;"Cancelada"),"Fecha pasada",IF(AND(L83&lt;&gt;"",L83&lt;TODAY(),M83&lt;&gt;"Lista",M83&lt;&gt;"No aplica",P83&lt;&gt;"Realizada",P83&lt;&gt;"Cancelada"),"Preparación vencida",IF(AND(O83&lt;&gt;"",B83&gt;=TODAY(),B83-TODAY()&lt;=2,P83&lt;&gt;"Realizada",P83&lt;&gt;"Cancelada"),"Material pendiente","Correcto")))))))</f>
        <v/>
      </c>
    </row>
    <row r="84" ht="31" customHeight="1">
      <c r="A84" s="18" t="n"/>
      <c r="B84" s="19" t="n"/>
      <c r="C84" s="37" t="n"/>
      <c r="D84" s="37" t="n"/>
      <c r="E84" s="21">
        <f>IF(OR(B84="",C84="",D84=""),"",IF(D84&lt;=C84,"",(D84-C84)*24))</f>
        <v/>
      </c>
      <c r="F84" s="22" t="n"/>
      <c r="G84" s="18" t="n"/>
      <c r="H84" s="18" t="n"/>
      <c r="I84" s="22" t="n"/>
      <c r="J84" s="18" t="n"/>
      <c r="K84" s="23" t="n"/>
      <c r="L84" s="19" t="n"/>
      <c r="M84" s="18" t="n"/>
      <c r="N84" s="22" t="n"/>
      <c r="O84" s="22" t="n"/>
      <c r="P84" s="23" t="n"/>
      <c r="Q84" s="23" t="n"/>
      <c r="R84" s="22" t="n"/>
      <c r="S84" s="24">
        <f>IF(B84="","",B84-TODAY())</f>
        <v/>
      </c>
      <c r="T84" s="25">
        <f>IF(COUNTA(A84:D84,F84:R84)=0,"",IF(OR(A84="",B84="",C84="",D84="",F84="",G84="",H84="",J84="",M84="",P84="",Q84=""),"Faltan datos",IF(D84&lt;=C84,"Horario no válido",IF(AND(P84&lt;&gt;"Cancelada",SUMPRODUCT(($B$6:$B$205=B84)*($J$6:$J$205=J84)*($P$6:$P$205&lt;&gt;"Cancelada")*($C$6:$C$205&lt;D84)*($D$6:$D$205&gt;C84)*(ROW($B$6:$B$205)&lt;&gt;ROW(B84)))&gt;0),"Solapamiento",IF(AND(B84&lt;TODAY(),P84&lt;&gt;"Realizada",P84&lt;&gt;"Cancelada"),"Fecha pasada",IF(AND(L84&lt;&gt;"",L84&lt;TODAY(),M84&lt;&gt;"Lista",M84&lt;&gt;"No aplica",P84&lt;&gt;"Realizada",P84&lt;&gt;"Cancelada"),"Preparación vencida",IF(AND(O84&lt;&gt;"",B84&gt;=TODAY(),B84-TODAY()&lt;=2,P84&lt;&gt;"Realizada",P84&lt;&gt;"Cancelada"),"Material pendiente","Correcto")))))))</f>
        <v/>
      </c>
    </row>
    <row r="85" ht="31" customHeight="1">
      <c r="A85" s="18" t="n"/>
      <c r="B85" s="19" t="n"/>
      <c r="C85" s="37" t="n"/>
      <c r="D85" s="37" t="n"/>
      <c r="E85" s="21">
        <f>IF(OR(B85="",C85="",D85=""),"",IF(D85&lt;=C85,"",(D85-C85)*24))</f>
        <v/>
      </c>
      <c r="F85" s="22" t="n"/>
      <c r="G85" s="18" t="n"/>
      <c r="H85" s="18" t="n"/>
      <c r="I85" s="22" t="n"/>
      <c r="J85" s="18" t="n"/>
      <c r="K85" s="23" t="n"/>
      <c r="L85" s="19" t="n"/>
      <c r="M85" s="18" t="n"/>
      <c r="N85" s="22" t="n"/>
      <c r="O85" s="22" t="n"/>
      <c r="P85" s="23" t="n"/>
      <c r="Q85" s="23" t="n"/>
      <c r="R85" s="22" t="n"/>
      <c r="S85" s="24">
        <f>IF(B85="","",B85-TODAY())</f>
        <v/>
      </c>
      <c r="T85" s="25">
        <f>IF(COUNTA(A85:D85,F85:R85)=0,"",IF(OR(A85="",B85="",C85="",D85="",F85="",G85="",H85="",J85="",M85="",P85="",Q85=""),"Faltan datos",IF(D85&lt;=C85,"Horario no válido",IF(AND(P85&lt;&gt;"Cancelada",SUMPRODUCT(($B$6:$B$205=B85)*($J$6:$J$205=J85)*($P$6:$P$205&lt;&gt;"Cancelada")*($C$6:$C$205&lt;D85)*($D$6:$D$205&gt;C85)*(ROW($B$6:$B$205)&lt;&gt;ROW(B85)))&gt;0),"Solapamiento",IF(AND(B85&lt;TODAY(),P85&lt;&gt;"Realizada",P85&lt;&gt;"Cancelada"),"Fecha pasada",IF(AND(L85&lt;&gt;"",L85&lt;TODAY(),M85&lt;&gt;"Lista",M85&lt;&gt;"No aplica",P85&lt;&gt;"Realizada",P85&lt;&gt;"Cancelada"),"Preparación vencida",IF(AND(O85&lt;&gt;"",B85&gt;=TODAY(),B85-TODAY()&lt;=2,P85&lt;&gt;"Realizada",P85&lt;&gt;"Cancelada"),"Material pendiente","Correcto")))))))</f>
        <v/>
      </c>
    </row>
    <row r="86" ht="31" customHeight="1">
      <c r="A86" s="18" t="n"/>
      <c r="B86" s="19" t="n"/>
      <c r="C86" s="37" t="n"/>
      <c r="D86" s="37" t="n"/>
      <c r="E86" s="21">
        <f>IF(OR(B86="",C86="",D86=""),"",IF(D86&lt;=C86,"",(D86-C86)*24))</f>
        <v/>
      </c>
      <c r="F86" s="22" t="n"/>
      <c r="G86" s="18" t="n"/>
      <c r="H86" s="18" t="n"/>
      <c r="I86" s="22" t="n"/>
      <c r="J86" s="18" t="n"/>
      <c r="K86" s="23" t="n"/>
      <c r="L86" s="19" t="n"/>
      <c r="M86" s="18" t="n"/>
      <c r="N86" s="22" t="n"/>
      <c r="O86" s="22" t="n"/>
      <c r="P86" s="23" t="n"/>
      <c r="Q86" s="23" t="n"/>
      <c r="R86" s="22" t="n"/>
      <c r="S86" s="24">
        <f>IF(B86="","",B86-TODAY())</f>
        <v/>
      </c>
      <c r="T86" s="25">
        <f>IF(COUNTA(A86:D86,F86:R86)=0,"",IF(OR(A86="",B86="",C86="",D86="",F86="",G86="",H86="",J86="",M86="",P86="",Q86=""),"Faltan datos",IF(D86&lt;=C86,"Horario no válido",IF(AND(P86&lt;&gt;"Cancelada",SUMPRODUCT(($B$6:$B$205=B86)*($J$6:$J$205=J86)*($P$6:$P$205&lt;&gt;"Cancelada")*($C$6:$C$205&lt;D86)*($D$6:$D$205&gt;C86)*(ROW($B$6:$B$205)&lt;&gt;ROW(B86)))&gt;0),"Solapamiento",IF(AND(B86&lt;TODAY(),P86&lt;&gt;"Realizada",P86&lt;&gt;"Cancelada"),"Fecha pasada",IF(AND(L86&lt;&gt;"",L86&lt;TODAY(),M86&lt;&gt;"Lista",M86&lt;&gt;"No aplica",P86&lt;&gt;"Realizada",P86&lt;&gt;"Cancelada"),"Preparación vencida",IF(AND(O86&lt;&gt;"",B86&gt;=TODAY(),B86-TODAY()&lt;=2,P86&lt;&gt;"Realizada",P86&lt;&gt;"Cancelada"),"Material pendiente","Correcto")))))))</f>
        <v/>
      </c>
    </row>
    <row r="87" ht="31" customHeight="1">
      <c r="A87" s="18" t="n"/>
      <c r="B87" s="19" t="n"/>
      <c r="C87" s="37" t="n"/>
      <c r="D87" s="37" t="n"/>
      <c r="E87" s="21">
        <f>IF(OR(B87="",C87="",D87=""),"",IF(D87&lt;=C87,"",(D87-C87)*24))</f>
        <v/>
      </c>
      <c r="F87" s="22" t="n"/>
      <c r="G87" s="18" t="n"/>
      <c r="H87" s="18" t="n"/>
      <c r="I87" s="22" t="n"/>
      <c r="J87" s="18" t="n"/>
      <c r="K87" s="23" t="n"/>
      <c r="L87" s="19" t="n"/>
      <c r="M87" s="18" t="n"/>
      <c r="N87" s="22" t="n"/>
      <c r="O87" s="22" t="n"/>
      <c r="P87" s="23" t="n"/>
      <c r="Q87" s="23" t="n"/>
      <c r="R87" s="22" t="n"/>
      <c r="S87" s="24">
        <f>IF(B87="","",B87-TODAY())</f>
        <v/>
      </c>
      <c r="T87" s="25">
        <f>IF(COUNTA(A87:D87,F87:R87)=0,"",IF(OR(A87="",B87="",C87="",D87="",F87="",G87="",H87="",J87="",M87="",P87="",Q87=""),"Faltan datos",IF(D87&lt;=C87,"Horario no válido",IF(AND(P87&lt;&gt;"Cancelada",SUMPRODUCT(($B$6:$B$205=B87)*($J$6:$J$205=J87)*($P$6:$P$205&lt;&gt;"Cancelada")*($C$6:$C$205&lt;D87)*($D$6:$D$205&gt;C87)*(ROW($B$6:$B$205)&lt;&gt;ROW(B87)))&gt;0),"Solapamiento",IF(AND(B87&lt;TODAY(),P87&lt;&gt;"Realizada",P87&lt;&gt;"Cancelada"),"Fecha pasada",IF(AND(L87&lt;&gt;"",L87&lt;TODAY(),M87&lt;&gt;"Lista",M87&lt;&gt;"No aplica",P87&lt;&gt;"Realizada",P87&lt;&gt;"Cancelada"),"Preparación vencida",IF(AND(O87&lt;&gt;"",B87&gt;=TODAY(),B87-TODAY()&lt;=2,P87&lt;&gt;"Realizada",P87&lt;&gt;"Cancelada"),"Material pendiente","Correcto")))))))</f>
        <v/>
      </c>
    </row>
    <row r="88" ht="31" customHeight="1">
      <c r="A88" s="18" t="n"/>
      <c r="B88" s="19" t="n"/>
      <c r="C88" s="37" t="n"/>
      <c r="D88" s="37" t="n"/>
      <c r="E88" s="21">
        <f>IF(OR(B88="",C88="",D88=""),"",IF(D88&lt;=C88,"",(D88-C88)*24))</f>
        <v/>
      </c>
      <c r="F88" s="22" t="n"/>
      <c r="G88" s="18" t="n"/>
      <c r="H88" s="18" t="n"/>
      <c r="I88" s="22" t="n"/>
      <c r="J88" s="18" t="n"/>
      <c r="K88" s="23" t="n"/>
      <c r="L88" s="19" t="n"/>
      <c r="M88" s="18" t="n"/>
      <c r="N88" s="22" t="n"/>
      <c r="O88" s="22" t="n"/>
      <c r="P88" s="23" t="n"/>
      <c r="Q88" s="23" t="n"/>
      <c r="R88" s="22" t="n"/>
      <c r="S88" s="24">
        <f>IF(B88="","",B88-TODAY())</f>
        <v/>
      </c>
      <c r="T88" s="25">
        <f>IF(COUNTA(A88:D88,F88:R88)=0,"",IF(OR(A88="",B88="",C88="",D88="",F88="",G88="",H88="",J88="",M88="",P88="",Q88=""),"Faltan datos",IF(D88&lt;=C88,"Horario no válido",IF(AND(P88&lt;&gt;"Cancelada",SUMPRODUCT(($B$6:$B$205=B88)*($J$6:$J$205=J88)*($P$6:$P$205&lt;&gt;"Cancelada")*($C$6:$C$205&lt;D88)*($D$6:$D$205&gt;C88)*(ROW($B$6:$B$205)&lt;&gt;ROW(B88)))&gt;0),"Solapamiento",IF(AND(B88&lt;TODAY(),P88&lt;&gt;"Realizada",P88&lt;&gt;"Cancelada"),"Fecha pasada",IF(AND(L88&lt;&gt;"",L88&lt;TODAY(),M88&lt;&gt;"Lista",M88&lt;&gt;"No aplica",P88&lt;&gt;"Realizada",P88&lt;&gt;"Cancelada"),"Preparación vencida",IF(AND(O88&lt;&gt;"",B88&gt;=TODAY(),B88-TODAY()&lt;=2,P88&lt;&gt;"Realizada",P88&lt;&gt;"Cancelada"),"Material pendiente","Correcto")))))))</f>
        <v/>
      </c>
    </row>
    <row r="89" ht="31" customHeight="1">
      <c r="A89" s="18" t="n"/>
      <c r="B89" s="19" t="n"/>
      <c r="C89" s="37" t="n"/>
      <c r="D89" s="37" t="n"/>
      <c r="E89" s="21">
        <f>IF(OR(B89="",C89="",D89=""),"",IF(D89&lt;=C89,"",(D89-C89)*24))</f>
        <v/>
      </c>
      <c r="F89" s="22" t="n"/>
      <c r="G89" s="18" t="n"/>
      <c r="H89" s="18" t="n"/>
      <c r="I89" s="22" t="n"/>
      <c r="J89" s="18" t="n"/>
      <c r="K89" s="23" t="n"/>
      <c r="L89" s="19" t="n"/>
      <c r="M89" s="18" t="n"/>
      <c r="N89" s="22" t="n"/>
      <c r="O89" s="22" t="n"/>
      <c r="P89" s="23" t="n"/>
      <c r="Q89" s="23" t="n"/>
      <c r="R89" s="22" t="n"/>
      <c r="S89" s="24">
        <f>IF(B89="","",B89-TODAY())</f>
        <v/>
      </c>
      <c r="T89" s="25">
        <f>IF(COUNTA(A89:D89,F89:R89)=0,"",IF(OR(A89="",B89="",C89="",D89="",F89="",G89="",H89="",J89="",M89="",P89="",Q89=""),"Faltan datos",IF(D89&lt;=C89,"Horario no válido",IF(AND(P89&lt;&gt;"Cancelada",SUMPRODUCT(($B$6:$B$205=B89)*($J$6:$J$205=J89)*($P$6:$P$205&lt;&gt;"Cancelada")*($C$6:$C$205&lt;D89)*($D$6:$D$205&gt;C89)*(ROW($B$6:$B$205)&lt;&gt;ROW(B89)))&gt;0),"Solapamiento",IF(AND(B89&lt;TODAY(),P89&lt;&gt;"Realizada",P89&lt;&gt;"Cancelada"),"Fecha pasada",IF(AND(L89&lt;&gt;"",L89&lt;TODAY(),M89&lt;&gt;"Lista",M89&lt;&gt;"No aplica",P89&lt;&gt;"Realizada",P89&lt;&gt;"Cancelada"),"Preparación vencida",IF(AND(O89&lt;&gt;"",B89&gt;=TODAY(),B89-TODAY()&lt;=2,P89&lt;&gt;"Realizada",P89&lt;&gt;"Cancelada"),"Material pendiente","Correcto")))))))</f>
        <v/>
      </c>
    </row>
    <row r="90" ht="31" customHeight="1">
      <c r="A90" s="18" t="n"/>
      <c r="B90" s="19" t="n"/>
      <c r="C90" s="37" t="n"/>
      <c r="D90" s="37" t="n"/>
      <c r="E90" s="21">
        <f>IF(OR(B90="",C90="",D90=""),"",IF(D90&lt;=C90,"",(D90-C90)*24))</f>
        <v/>
      </c>
      <c r="F90" s="22" t="n"/>
      <c r="G90" s="18" t="n"/>
      <c r="H90" s="18" t="n"/>
      <c r="I90" s="22" t="n"/>
      <c r="J90" s="18" t="n"/>
      <c r="K90" s="23" t="n"/>
      <c r="L90" s="19" t="n"/>
      <c r="M90" s="18" t="n"/>
      <c r="N90" s="22" t="n"/>
      <c r="O90" s="22" t="n"/>
      <c r="P90" s="23" t="n"/>
      <c r="Q90" s="23" t="n"/>
      <c r="R90" s="22" t="n"/>
      <c r="S90" s="24">
        <f>IF(B90="","",B90-TODAY())</f>
        <v/>
      </c>
      <c r="T90" s="25">
        <f>IF(COUNTA(A90:D90,F90:R90)=0,"",IF(OR(A90="",B90="",C90="",D90="",F90="",G90="",H90="",J90="",M90="",P90="",Q90=""),"Faltan datos",IF(D90&lt;=C90,"Horario no válido",IF(AND(P90&lt;&gt;"Cancelada",SUMPRODUCT(($B$6:$B$205=B90)*($J$6:$J$205=J90)*($P$6:$P$205&lt;&gt;"Cancelada")*($C$6:$C$205&lt;D90)*($D$6:$D$205&gt;C90)*(ROW($B$6:$B$205)&lt;&gt;ROW(B90)))&gt;0),"Solapamiento",IF(AND(B90&lt;TODAY(),P90&lt;&gt;"Realizada",P90&lt;&gt;"Cancelada"),"Fecha pasada",IF(AND(L90&lt;&gt;"",L90&lt;TODAY(),M90&lt;&gt;"Lista",M90&lt;&gt;"No aplica",P90&lt;&gt;"Realizada",P90&lt;&gt;"Cancelada"),"Preparación vencida",IF(AND(O90&lt;&gt;"",B90&gt;=TODAY(),B90-TODAY()&lt;=2,P90&lt;&gt;"Realizada",P90&lt;&gt;"Cancelada"),"Material pendiente","Correcto")))))))</f>
        <v/>
      </c>
    </row>
    <row r="91" ht="31" customHeight="1">
      <c r="A91" s="18" t="n"/>
      <c r="B91" s="19" t="n"/>
      <c r="C91" s="37" t="n"/>
      <c r="D91" s="37" t="n"/>
      <c r="E91" s="21">
        <f>IF(OR(B91="",C91="",D91=""),"",IF(D91&lt;=C91,"",(D91-C91)*24))</f>
        <v/>
      </c>
      <c r="F91" s="22" t="n"/>
      <c r="G91" s="18" t="n"/>
      <c r="H91" s="18" t="n"/>
      <c r="I91" s="22" t="n"/>
      <c r="J91" s="18" t="n"/>
      <c r="K91" s="23" t="n"/>
      <c r="L91" s="19" t="n"/>
      <c r="M91" s="18" t="n"/>
      <c r="N91" s="22" t="n"/>
      <c r="O91" s="22" t="n"/>
      <c r="P91" s="23" t="n"/>
      <c r="Q91" s="23" t="n"/>
      <c r="R91" s="22" t="n"/>
      <c r="S91" s="24">
        <f>IF(B91="","",B91-TODAY())</f>
        <v/>
      </c>
      <c r="T91" s="25">
        <f>IF(COUNTA(A91:D91,F91:R91)=0,"",IF(OR(A91="",B91="",C91="",D91="",F91="",G91="",H91="",J91="",M91="",P91="",Q91=""),"Faltan datos",IF(D91&lt;=C91,"Horario no válido",IF(AND(P91&lt;&gt;"Cancelada",SUMPRODUCT(($B$6:$B$205=B91)*($J$6:$J$205=J91)*($P$6:$P$205&lt;&gt;"Cancelada")*($C$6:$C$205&lt;D91)*($D$6:$D$205&gt;C91)*(ROW($B$6:$B$205)&lt;&gt;ROW(B91)))&gt;0),"Solapamiento",IF(AND(B91&lt;TODAY(),P91&lt;&gt;"Realizada",P91&lt;&gt;"Cancelada"),"Fecha pasada",IF(AND(L91&lt;&gt;"",L91&lt;TODAY(),M91&lt;&gt;"Lista",M91&lt;&gt;"No aplica",P91&lt;&gt;"Realizada",P91&lt;&gt;"Cancelada"),"Preparación vencida",IF(AND(O91&lt;&gt;"",B91&gt;=TODAY(),B91-TODAY()&lt;=2,P91&lt;&gt;"Realizada",P91&lt;&gt;"Cancelada"),"Material pendiente","Correcto")))))))</f>
        <v/>
      </c>
    </row>
    <row r="92" ht="31" customHeight="1">
      <c r="A92" s="18" t="n"/>
      <c r="B92" s="19" t="n"/>
      <c r="C92" s="37" t="n"/>
      <c r="D92" s="37" t="n"/>
      <c r="E92" s="21">
        <f>IF(OR(B92="",C92="",D92=""),"",IF(D92&lt;=C92,"",(D92-C92)*24))</f>
        <v/>
      </c>
      <c r="F92" s="22" t="n"/>
      <c r="G92" s="18" t="n"/>
      <c r="H92" s="18" t="n"/>
      <c r="I92" s="22" t="n"/>
      <c r="J92" s="18" t="n"/>
      <c r="K92" s="23" t="n"/>
      <c r="L92" s="19" t="n"/>
      <c r="M92" s="18" t="n"/>
      <c r="N92" s="22" t="n"/>
      <c r="O92" s="22" t="n"/>
      <c r="P92" s="23" t="n"/>
      <c r="Q92" s="23" t="n"/>
      <c r="R92" s="22" t="n"/>
      <c r="S92" s="24">
        <f>IF(B92="","",B92-TODAY())</f>
        <v/>
      </c>
      <c r="T92" s="25">
        <f>IF(COUNTA(A92:D92,F92:R92)=0,"",IF(OR(A92="",B92="",C92="",D92="",F92="",G92="",H92="",J92="",M92="",P92="",Q92=""),"Faltan datos",IF(D92&lt;=C92,"Horario no válido",IF(AND(P92&lt;&gt;"Cancelada",SUMPRODUCT(($B$6:$B$205=B92)*($J$6:$J$205=J92)*($P$6:$P$205&lt;&gt;"Cancelada")*($C$6:$C$205&lt;D92)*($D$6:$D$205&gt;C92)*(ROW($B$6:$B$205)&lt;&gt;ROW(B92)))&gt;0),"Solapamiento",IF(AND(B92&lt;TODAY(),P92&lt;&gt;"Realizada",P92&lt;&gt;"Cancelada"),"Fecha pasada",IF(AND(L92&lt;&gt;"",L92&lt;TODAY(),M92&lt;&gt;"Lista",M92&lt;&gt;"No aplica",P92&lt;&gt;"Realizada",P92&lt;&gt;"Cancelada"),"Preparación vencida",IF(AND(O92&lt;&gt;"",B92&gt;=TODAY(),B92-TODAY()&lt;=2,P92&lt;&gt;"Realizada",P92&lt;&gt;"Cancelada"),"Material pendiente","Correcto")))))))</f>
        <v/>
      </c>
    </row>
    <row r="93" ht="31" customHeight="1">
      <c r="A93" s="18" t="n"/>
      <c r="B93" s="19" t="n"/>
      <c r="C93" s="37" t="n"/>
      <c r="D93" s="37" t="n"/>
      <c r="E93" s="21">
        <f>IF(OR(B93="",C93="",D93=""),"",IF(D93&lt;=C93,"",(D93-C93)*24))</f>
        <v/>
      </c>
      <c r="F93" s="22" t="n"/>
      <c r="G93" s="18" t="n"/>
      <c r="H93" s="18" t="n"/>
      <c r="I93" s="22" t="n"/>
      <c r="J93" s="18" t="n"/>
      <c r="K93" s="23" t="n"/>
      <c r="L93" s="19" t="n"/>
      <c r="M93" s="18" t="n"/>
      <c r="N93" s="22" t="n"/>
      <c r="O93" s="22" t="n"/>
      <c r="P93" s="23" t="n"/>
      <c r="Q93" s="23" t="n"/>
      <c r="R93" s="22" t="n"/>
      <c r="S93" s="24">
        <f>IF(B93="","",B93-TODAY())</f>
        <v/>
      </c>
      <c r="T93" s="25">
        <f>IF(COUNTA(A93:D93,F93:R93)=0,"",IF(OR(A93="",B93="",C93="",D93="",F93="",G93="",H93="",J93="",M93="",P93="",Q93=""),"Faltan datos",IF(D93&lt;=C93,"Horario no válido",IF(AND(P93&lt;&gt;"Cancelada",SUMPRODUCT(($B$6:$B$205=B93)*($J$6:$J$205=J93)*($P$6:$P$205&lt;&gt;"Cancelada")*($C$6:$C$205&lt;D93)*($D$6:$D$205&gt;C93)*(ROW($B$6:$B$205)&lt;&gt;ROW(B93)))&gt;0),"Solapamiento",IF(AND(B93&lt;TODAY(),P93&lt;&gt;"Realizada",P93&lt;&gt;"Cancelada"),"Fecha pasada",IF(AND(L93&lt;&gt;"",L93&lt;TODAY(),M93&lt;&gt;"Lista",M93&lt;&gt;"No aplica",P93&lt;&gt;"Realizada",P93&lt;&gt;"Cancelada"),"Preparación vencida",IF(AND(O93&lt;&gt;"",B93&gt;=TODAY(),B93-TODAY()&lt;=2,P93&lt;&gt;"Realizada",P93&lt;&gt;"Cancelada"),"Material pendiente","Correcto")))))))</f>
        <v/>
      </c>
    </row>
    <row r="94" ht="31" customHeight="1">
      <c r="A94" s="18" t="n"/>
      <c r="B94" s="19" t="n"/>
      <c r="C94" s="37" t="n"/>
      <c r="D94" s="37" t="n"/>
      <c r="E94" s="21">
        <f>IF(OR(B94="",C94="",D94=""),"",IF(D94&lt;=C94,"",(D94-C94)*24))</f>
        <v/>
      </c>
      <c r="F94" s="22" t="n"/>
      <c r="G94" s="18" t="n"/>
      <c r="H94" s="18" t="n"/>
      <c r="I94" s="22" t="n"/>
      <c r="J94" s="18" t="n"/>
      <c r="K94" s="23" t="n"/>
      <c r="L94" s="19" t="n"/>
      <c r="M94" s="18" t="n"/>
      <c r="N94" s="22" t="n"/>
      <c r="O94" s="22" t="n"/>
      <c r="P94" s="23" t="n"/>
      <c r="Q94" s="23" t="n"/>
      <c r="R94" s="22" t="n"/>
      <c r="S94" s="24">
        <f>IF(B94="","",B94-TODAY())</f>
        <v/>
      </c>
      <c r="T94" s="25">
        <f>IF(COUNTA(A94:D94,F94:R94)=0,"",IF(OR(A94="",B94="",C94="",D94="",F94="",G94="",H94="",J94="",M94="",P94="",Q94=""),"Faltan datos",IF(D94&lt;=C94,"Horario no válido",IF(AND(P94&lt;&gt;"Cancelada",SUMPRODUCT(($B$6:$B$205=B94)*($J$6:$J$205=J94)*($P$6:$P$205&lt;&gt;"Cancelada")*($C$6:$C$205&lt;D94)*($D$6:$D$205&gt;C94)*(ROW($B$6:$B$205)&lt;&gt;ROW(B94)))&gt;0),"Solapamiento",IF(AND(B94&lt;TODAY(),P94&lt;&gt;"Realizada",P94&lt;&gt;"Cancelada"),"Fecha pasada",IF(AND(L94&lt;&gt;"",L94&lt;TODAY(),M94&lt;&gt;"Lista",M94&lt;&gt;"No aplica",P94&lt;&gt;"Realizada",P94&lt;&gt;"Cancelada"),"Preparación vencida",IF(AND(O94&lt;&gt;"",B94&gt;=TODAY(),B94-TODAY()&lt;=2,P94&lt;&gt;"Realizada",P94&lt;&gt;"Cancelada"),"Material pendiente","Correcto")))))))</f>
        <v/>
      </c>
    </row>
    <row r="95" ht="31" customHeight="1">
      <c r="A95" s="18" t="n"/>
      <c r="B95" s="19" t="n"/>
      <c r="C95" s="37" t="n"/>
      <c r="D95" s="37" t="n"/>
      <c r="E95" s="21">
        <f>IF(OR(B95="",C95="",D95=""),"",IF(D95&lt;=C95,"",(D95-C95)*24))</f>
        <v/>
      </c>
      <c r="F95" s="22" t="n"/>
      <c r="G95" s="18" t="n"/>
      <c r="H95" s="18" t="n"/>
      <c r="I95" s="22" t="n"/>
      <c r="J95" s="18" t="n"/>
      <c r="K95" s="23" t="n"/>
      <c r="L95" s="19" t="n"/>
      <c r="M95" s="18" t="n"/>
      <c r="N95" s="22" t="n"/>
      <c r="O95" s="22" t="n"/>
      <c r="P95" s="23" t="n"/>
      <c r="Q95" s="23" t="n"/>
      <c r="R95" s="22" t="n"/>
      <c r="S95" s="24">
        <f>IF(B95="","",B95-TODAY())</f>
        <v/>
      </c>
      <c r="T95" s="25">
        <f>IF(COUNTA(A95:D95,F95:R95)=0,"",IF(OR(A95="",B95="",C95="",D95="",F95="",G95="",H95="",J95="",M95="",P95="",Q95=""),"Faltan datos",IF(D95&lt;=C95,"Horario no válido",IF(AND(P95&lt;&gt;"Cancelada",SUMPRODUCT(($B$6:$B$205=B95)*($J$6:$J$205=J95)*($P$6:$P$205&lt;&gt;"Cancelada")*($C$6:$C$205&lt;D95)*($D$6:$D$205&gt;C95)*(ROW($B$6:$B$205)&lt;&gt;ROW(B95)))&gt;0),"Solapamiento",IF(AND(B95&lt;TODAY(),P95&lt;&gt;"Realizada",P95&lt;&gt;"Cancelada"),"Fecha pasada",IF(AND(L95&lt;&gt;"",L95&lt;TODAY(),M95&lt;&gt;"Lista",M95&lt;&gt;"No aplica",P95&lt;&gt;"Realizada",P95&lt;&gt;"Cancelada"),"Preparación vencida",IF(AND(O95&lt;&gt;"",B95&gt;=TODAY(),B95-TODAY()&lt;=2,P95&lt;&gt;"Realizada",P95&lt;&gt;"Cancelada"),"Material pendiente","Correcto")))))))</f>
        <v/>
      </c>
    </row>
    <row r="96" ht="31" customHeight="1">
      <c r="A96" s="18" t="n"/>
      <c r="B96" s="19" t="n"/>
      <c r="C96" s="37" t="n"/>
      <c r="D96" s="37" t="n"/>
      <c r="E96" s="21">
        <f>IF(OR(B96="",C96="",D96=""),"",IF(D96&lt;=C96,"",(D96-C96)*24))</f>
        <v/>
      </c>
      <c r="F96" s="22" t="n"/>
      <c r="G96" s="18" t="n"/>
      <c r="H96" s="18" t="n"/>
      <c r="I96" s="22" t="n"/>
      <c r="J96" s="18" t="n"/>
      <c r="K96" s="23" t="n"/>
      <c r="L96" s="19" t="n"/>
      <c r="M96" s="18" t="n"/>
      <c r="N96" s="22" t="n"/>
      <c r="O96" s="22" t="n"/>
      <c r="P96" s="23" t="n"/>
      <c r="Q96" s="23" t="n"/>
      <c r="R96" s="22" t="n"/>
      <c r="S96" s="24">
        <f>IF(B96="","",B96-TODAY())</f>
        <v/>
      </c>
      <c r="T96" s="25">
        <f>IF(COUNTA(A96:D96,F96:R96)=0,"",IF(OR(A96="",B96="",C96="",D96="",F96="",G96="",H96="",J96="",M96="",P96="",Q96=""),"Faltan datos",IF(D96&lt;=C96,"Horario no válido",IF(AND(P96&lt;&gt;"Cancelada",SUMPRODUCT(($B$6:$B$205=B96)*($J$6:$J$205=J96)*($P$6:$P$205&lt;&gt;"Cancelada")*($C$6:$C$205&lt;D96)*($D$6:$D$205&gt;C96)*(ROW($B$6:$B$205)&lt;&gt;ROW(B96)))&gt;0),"Solapamiento",IF(AND(B96&lt;TODAY(),P96&lt;&gt;"Realizada",P96&lt;&gt;"Cancelada"),"Fecha pasada",IF(AND(L96&lt;&gt;"",L96&lt;TODAY(),M96&lt;&gt;"Lista",M96&lt;&gt;"No aplica",P96&lt;&gt;"Realizada",P96&lt;&gt;"Cancelada"),"Preparación vencida",IF(AND(O96&lt;&gt;"",B96&gt;=TODAY(),B96-TODAY()&lt;=2,P96&lt;&gt;"Realizada",P96&lt;&gt;"Cancelada"),"Material pendiente","Correcto")))))))</f>
        <v/>
      </c>
    </row>
    <row r="97" ht="31" customHeight="1">
      <c r="A97" s="18" t="n"/>
      <c r="B97" s="19" t="n"/>
      <c r="C97" s="37" t="n"/>
      <c r="D97" s="37" t="n"/>
      <c r="E97" s="21">
        <f>IF(OR(B97="",C97="",D97=""),"",IF(D97&lt;=C97,"",(D97-C97)*24))</f>
        <v/>
      </c>
      <c r="F97" s="22" t="n"/>
      <c r="G97" s="18" t="n"/>
      <c r="H97" s="18" t="n"/>
      <c r="I97" s="22" t="n"/>
      <c r="J97" s="18" t="n"/>
      <c r="K97" s="23" t="n"/>
      <c r="L97" s="19" t="n"/>
      <c r="M97" s="18" t="n"/>
      <c r="N97" s="22" t="n"/>
      <c r="O97" s="22" t="n"/>
      <c r="P97" s="23" t="n"/>
      <c r="Q97" s="23" t="n"/>
      <c r="R97" s="22" t="n"/>
      <c r="S97" s="24">
        <f>IF(B97="","",B97-TODAY())</f>
        <v/>
      </c>
      <c r="T97" s="25">
        <f>IF(COUNTA(A97:D97,F97:R97)=0,"",IF(OR(A97="",B97="",C97="",D97="",F97="",G97="",H97="",J97="",M97="",P97="",Q97=""),"Faltan datos",IF(D97&lt;=C97,"Horario no válido",IF(AND(P97&lt;&gt;"Cancelada",SUMPRODUCT(($B$6:$B$205=B97)*($J$6:$J$205=J97)*($P$6:$P$205&lt;&gt;"Cancelada")*($C$6:$C$205&lt;D97)*($D$6:$D$205&gt;C97)*(ROW($B$6:$B$205)&lt;&gt;ROW(B97)))&gt;0),"Solapamiento",IF(AND(B97&lt;TODAY(),P97&lt;&gt;"Realizada",P97&lt;&gt;"Cancelada"),"Fecha pasada",IF(AND(L97&lt;&gt;"",L97&lt;TODAY(),M97&lt;&gt;"Lista",M97&lt;&gt;"No aplica",P97&lt;&gt;"Realizada",P97&lt;&gt;"Cancelada"),"Preparación vencida",IF(AND(O97&lt;&gt;"",B97&gt;=TODAY(),B97-TODAY()&lt;=2,P97&lt;&gt;"Realizada",P97&lt;&gt;"Cancelada"),"Material pendiente","Correcto")))))))</f>
        <v/>
      </c>
    </row>
    <row r="98" ht="31" customHeight="1">
      <c r="A98" s="18" t="n"/>
      <c r="B98" s="19" t="n"/>
      <c r="C98" s="37" t="n"/>
      <c r="D98" s="37" t="n"/>
      <c r="E98" s="21">
        <f>IF(OR(B98="",C98="",D98=""),"",IF(D98&lt;=C98,"",(D98-C98)*24))</f>
        <v/>
      </c>
      <c r="F98" s="22" t="n"/>
      <c r="G98" s="18" t="n"/>
      <c r="H98" s="18" t="n"/>
      <c r="I98" s="22" t="n"/>
      <c r="J98" s="18" t="n"/>
      <c r="K98" s="23" t="n"/>
      <c r="L98" s="19" t="n"/>
      <c r="M98" s="18" t="n"/>
      <c r="N98" s="22" t="n"/>
      <c r="O98" s="22" t="n"/>
      <c r="P98" s="23" t="n"/>
      <c r="Q98" s="23" t="n"/>
      <c r="R98" s="22" t="n"/>
      <c r="S98" s="24">
        <f>IF(B98="","",B98-TODAY())</f>
        <v/>
      </c>
      <c r="T98" s="25">
        <f>IF(COUNTA(A98:D98,F98:R98)=0,"",IF(OR(A98="",B98="",C98="",D98="",F98="",G98="",H98="",J98="",M98="",P98="",Q98=""),"Faltan datos",IF(D98&lt;=C98,"Horario no válido",IF(AND(P98&lt;&gt;"Cancelada",SUMPRODUCT(($B$6:$B$205=B98)*($J$6:$J$205=J98)*($P$6:$P$205&lt;&gt;"Cancelada")*($C$6:$C$205&lt;D98)*($D$6:$D$205&gt;C98)*(ROW($B$6:$B$205)&lt;&gt;ROW(B98)))&gt;0),"Solapamiento",IF(AND(B98&lt;TODAY(),P98&lt;&gt;"Realizada",P98&lt;&gt;"Cancelada"),"Fecha pasada",IF(AND(L98&lt;&gt;"",L98&lt;TODAY(),M98&lt;&gt;"Lista",M98&lt;&gt;"No aplica",P98&lt;&gt;"Realizada",P98&lt;&gt;"Cancelada"),"Preparación vencida",IF(AND(O98&lt;&gt;"",B98&gt;=TODAY(),B98-TODAY()&lt;=2,P98&lt;&gt;"Realizada",P98&lt;&gt;"Cancelada"),"Material pendiente","Correcto")))))))</f>
        <v/>
      </c>
    </row>
    <row r="99" ht="31" customHeight="1">
      <c r="A99" s="18" t="n"/>
      <c r="B99" s="19" t="n"/>
      <c r="C99" s="37" t="n"/>
      <c r="D99" s="37" t="n"/>
      <c r="E99" s="21">
        <f>IF(OR(B99="",C99="",D99=""),"",IF(D99&lt;=C99,"",(D99-C99)*24))</f>
        <v/>
      </c>
      <c r="F99" s="22" t="n"/>
      <c r="G99" s="18" t="n"/>
      <c r="H99" s="18" t="n"/>
      <c r="I99" s="22" t="n"/>
      <c r="J99" s="18" t="n"/>
      <c r="K99" s="23" t="n"/>
      <c r="L99" s="19" t="n"/>
      <c r="M99" s="18" t="n"/>
      <c r="N99" s="22" t="n"/>
      <c r="O99" s="22" t="n"/>
      <c r="P99" s="23" t="n"/>
      <c r="Q99" s="23" t="n"/>
      <c r="R99" s="22" t="n"/>
      <c r="S99" s="24">
        <f>IF(B99="","",B99-TODAY())</f>
        <v/>
      </c>
      <c r="T99" s="25">
        <f>IF(COUNTA(A99:D99,F99:R99)=0,"",IF(OR(A99="",B99="",C99="",D99="",F99="",G99="",H99="",J99="",M99="",P99="",Q99=""),"Faltan datos",IF(D99&lt;=C99,"Horario no válido",IF(AND(P99&lt;&gt;"Cancelada",SUMPRODUCT(($B$6:$B$205=B99)*($J$6:$J$205=J99)*($P$6:$P$205&lt;&gt;"Cancelada")*($C$6:$C$205&lt;D99)*($D$6:$D$205&gt;C99)*(ROW($B$6:$B$205)&lt;&gt;ROW(B99)))&gt;0),"Solapamiento",IF(AND(B99&lt;TODAY(),P99&lt;&gt;"Realizada",P99&lt;&gt;"Cancelada"),"Fecha pasada",IF(AND(L99&lt;&gt;"",L99&lt;TODAY(),M99&lt;&gt;"Lista",M99&lt;&gt;"No aplica",P99&lt;&gt;"Realizada",P99&lt;&gt;"Cancelada"),"Preparación vencida",IF(AND(O99&lt;&gt;"",B99&gt;=TODAY(),B99-TODAY()&lt;=2,P99&lt;&gt;"Realizada",P99&lt;&gt;"Cancelada"),"Material pendiente","Correcto")))))))</f>
        <v/>
      </c>
    </row>
    <row r="100" ht="31" customHeight="1">
      <c r="A100" s="18" t="n"/>
      <c r="B100" s="19" t="n"/>
      <c r="C100" s="37" t="n"/>
      <c r="D100" s="37" t="n"/>
      <c r="E100" s="21">
        <f>IF(OR(B100="",C100="",D100=""),"",IF(D100&lt;=C100,"",(D100-C100)*24))</f>
        <v/>
      </c>
      <c r="F100" s="22" t="n"/>
      <c r="G100" s="18" t="n"/>
      <c r="H100" s="18" t="n"/>
      <c r="I100" s="22" t="n"/>
      <c r="J100" s="18" t="n"/>
      <c r="K100" s="23" t="n"/>
      <c r="L100" s="19" t="n"/>
      <c r="M100" s="18" t="n"/>
      <c r="N100" s="22" t="n"/>
      <c r="O100" s="22" t="n"/>
      <c r="P100" s="23" t="n"/>
      <c r="Q100" s="23" t="n"/>
      <c r="R100" s="22" t="n"/>
      <c r="S100" s="24">
        <f>IF(B100="","",B100-TODAY())</f>
        <v/>
      </c>
      <c r="T100" s="25">
        <f>IF(COUNTA(A100:D100,F100:R100)=0,"",IF(OR(A100="",B100="",C100="",D100="",F100="",G100="",H100="",J100="",M100="",P100="",Q100=""),"Faltan datos",IF(D100&lt;=C100,"Horario no válido",IF(AND(P100&lt;&gt;"Cancelada",SUMPRODUCT(($B$6:$B$205=B100)*($J$6:$J$205=J100)*($P$6:$P$205&lt;&gt;"Cancelada")*($C$6:$C$205&lt;D100)*($D$6:$D$205&gt;C100)*(ROW($B$6:$B$205)&lt;&gt;ROW(B100)))&gt;0),"Solapamiento",IF(AND(B100&lt;TODAY(),P100&lt;&gt;"Realizada",P100&lt;&gt;"Cancelada"),"Fecha pasada",IF(AND(L100&lt;&gt;"",L100&lt;TODAY(),M100&lt;&gt;"Lista",M100&lt;&gt;"No aplica",P100&lt;&gt;"Realizada",P100&lt;&gt;"Cancelada"),"Preparación vencida",IF(AND(O100&lt;&gt;"",B100&gt;=TODAY(),B100-TODAY()&lt;=2,P100&lt;&gt;"Realizada",P100&lt;&gt;"Cancelada"),"Material pendiente","Correcto")))))))</f>
        <v/>
      </c>
    </row>
    <row r="101" ht="31" customHeight="1">
      <c r="A101" s="18" t="n"/>
      <c r="B101" s="19" t="n"/>
      <c r="C101" s="37" t="n"/>
      <c r="D101" s="37" t="n"/>
      <c r="E101" s="21">
        <f>IF(OR(B101="",C101="",D101=""),"",IF(D101&lt;=C101,"",(D101-C101)*24))</f>
        <v/>
      </c>
      <c r="F101" s="22" t="n"/>
      <c r="G101" s="18" t="n"/>
      <c r="H101" s="18" t="n"/>
      <c r="I101" s="22" t="n"/>
      <c r="J101" s="18" t="n"/>
      <c r="K101" s="23" t="n"/>
      <c r="L101" s="19" t="n"/>
      <c r="M101" s="18" t="n"/>
      <c r="N101" s="22" t="n"/>
      <c r="O101" s="22" t="n"/>
      <c r="P101" s="23" t="n"/>
      <c r="Q101" s="23" t="n"/>
      <c r="R101" s="22" t="n"/>
      <c r="S101" s="24">
        <f>IF(B101="","",B101-TODAY())</f>
        <v/>
      </c>
      <c r="T101" s="25">
        <f>IF(COUNTA(A101:D101,F101:R101)=0,"",IF(OR(A101="",B101="",C101="",D101="",F101="",G101="",H101="",J101="",M101="",P101="",Q101=""),"Faltan datos",IF(D101&lt;=C101,"Horario no válido",IF(AND(P101&lt;&gt;"Cancelada",SUMPRODUCT(($B$6:$B$205=B101)*($J$6:$J$205=J101)*($P$6:$P$205&lt;&gt;"Cancelada")*($C$6:$C$205&lt;D101)*($D$6:$D$205&gt;C101)*(ROW($B$6:$B$205)&lt;&gt;ROW(B101)))&gt;0),"Solapamiento",IF(AND(B101&lt;TODAY(),P101&lt;&gt;"Realizada",P101&lt;&gt;"Cancelada"),"Fecha pasada",IF(AND(L101&lt;&gt;"",L101&lt;TODAY(),M101&lt;&gt;"Lista",M101&lt;&gt;"No aplica",P101&lt;&gt;"Realizada",P101&lt;&gt;"Cancelada"),"Preparación vencida",IF(AND(O101&lt;&gt;"",B101&gt;=TODAY(),B101-TODAY()&lt;=2,P101&lt;&gt;"Realizada",P101&lt;&gt;"Cancelada"),"Material pendiente","Correcto")))))))</f>
        <v/>
      </c>
    </row>
    <row r="102" ht="31" customHeight="1">
      <c r="A102" s="18" t="n"/>
      <c r="B102" s="19" t="n"/>
      <c r="C102" s="37" t="n"/>
      <c r="D102" s="37" t="n"/>
      <c r="E102" s="21">
        <f>IF(OR(B102="",C102="",D102=""),"",IF(D102&lt;=C102,"",(D102-C102)*24))</f>
        <v/>
      </c>
      <c r="F102" s="22" t="n"/>
      <c r="G102" s="18" t="n"/>
      <c r="H102" s="18" t="n"/>
      <c r="I102" s="22" t="n"/>
      <c r="J102" s="18" t="n"/>
      <c r="K102" s="23" t="n"/>
      <c r="L102" s="19" t="n"/>
      <c r="M102" s="18" t="n"/>
      <c r="N102" s="22" t="n"/>
      <c r="O102" s="22" t="n"/>
      <c r="P102" s="23" t="n"/>
      <c r="Q102" s="23" t="n"/>
      <c r="R102" s="22" t="n"/>
      <c r="S102" s="24">
        <f>IF(B102="","",B102-TODAY())</f>
        <v/>
      </c>
      <c r="T102" s="25">
        <f>IF(COUNTA(A102:D102,F102:R102)=0,"",IF(OR(A102="",B102="",C102="",D102="",F102="",G102="",H102="",J102="",M102="",P102="",Q102=""),"Faltan datos",IF(D102&lt;=C102,"Horario no válido",IF(AND(P102&lt;&gt;"Cancelada",SUMPRODUCT(($B$6:$B$205=B102)*($J$6:$J$205=J102)*($P$6:$P$205&lt;&gt;"Cancelada")*($C$6:$C$205&lt;D102)*($D$6:$D$205&gt;C102)*(ROW($B$6:$B$205)&lt;&gt;ROW(B102)))&gt;0),"Solapamiento",IF(AND(B102&lt;TODAY(),P102&lt;&gt;"Realizada",P102&lt;&gt;"Cancelada"),"Fecha pasada",IF(AND(L102&lt;&gt;"",L102&lt;TODAY(),M102&lt;&gt;"Lista",M102&lt;&gt;"No aplica",P102&lt;&gt;"Realizada",P102&lt;&gt;"Cancelada"),"Preparación vencida",IF(AND(O102&lt;&gt;"",B102&gt;=TODAY(),B102-TODAY()&lt;=2,P102&lt;&gt;"Realizada",P102&lt;&gt;"Cancelada"),"Material pendiente","Correcto")))))))</f>
        <v/>
      </c>
    </row>
    <row r="103" ht="31" customHeight="1">
      <c r="A103" s="18" t="n"/>
      <c r="B103" s="19" t="n"/>
      <c r="C103" s="37" t="n"/>
      <c r="D103" s="37" t="n"/>
      <c r="E103" s="21">
        <f>IF(OR(B103="",C103="",D103=""),"",IF(D103&lt;=C103,"",(D103-C103)*24))</f>
        <v/>
      </c>
      <c r="F103" s="22" t="n"/>
      <c r="G103" s="18" t="n"/>
      <c r="H103" s="18" t="n"/>
      <c r="I103" s="22" t="n"/>
      <c r="J103" s="18" t="n"/>
      <c r="K103" s="23" t="n"/>
      <c r="L103" s="19" t="n"/>
      <c r="M103" s="18" t="n"/>
      <c r="N103" s="22" t="n"/>
      <c r="O103" s="22" t="n"/>
      <c r="P103" s="23" t="n"/>
      <c r="Q103" s="23" t="n"/>
      <c r="R103" s="22" t="n"/>
      <c r="S103" s="24">
        <f>IF(B103="","",B103-TODAY())</f>
        <v/>
      </c>
      <c r="T103" s="25">
        <f>IF(COUNTA(A103:D103,F103:R103)=0,"",IF(OR(A103="",B103="",C103="",D103="",F103="",G103="",H103="",J103="",M103="",P103="",Q103=""),"Faltan datos",IF(D103&lt;=C103,"Horario no válido",IF(AND(P103&lt;&gt;"Cancelada",SUMPRODUCT(($B$6:$B$205=B103)*($J$6:$J$205=J103)*($P$6:$P$205&lt;&gt;"Cancelada")*($C$6:$C$205&lt;D103)*($D$6:$D$205&gt;C103)*(ROW($B$6:$B$205)&lt;&gt;ROW(B103)))&gt;0),"Solapamiento",IF(AND(B103&lt;TODAY(),P103&lt;&gt;"Realizada",P103&lt;&gt;"Cancelada"),"Fecha pasada",IF(AND(L103&lt;&gt;"",L103&lt;TODAY(),M103&lt;&gt;"Lista",M103&lt;&gt;"No aplica",P103&lt;&gt;"Realizada",P103&lt;&gt;"Cancelada"),"Preparación vencida",IF(AND(O103&lt;&gt;"",B103&gt;=TODAY(),B103-TODAY()&lt;=2,P103&lt;&gt;"Realizada",P103&lt;&gt;"Cancelada"),"Material pendiente","Correcto")))))))</f>
        <v/>
      </c>
    </row>
    <row r="104" ht="31" customHeight="1">
      <c r="A104" s="18" t="n"/>
      <c r="B104" s="19" t="n"/>
      <c r="C104" s="37" t="n"/>
      <c r="D104" s="37" t="n"/>
      <c r="E104" s="21">
        <f>IF(OR(B104="",C104="",D104=""),"",IF(D104&lt;=C104,"",(D104-C104)*24))</f>
        <v/>
      </c>
      <c r="F104" s="22" t="n"/>
      <c r="G104" s="18" t="n"/>
      <c r="H104" s="18" t="n"/>
      <c r="I104" s="22" t="n"/>
      <c r="J104" s="18" t="n"/>
      <c r="K104" s="23" t="n"/>
      <c r="L104" s="19" t="n"/>
      <c r="M104" s="18" t="n"/>
      <c r="N104" s="22" t="n"/>
      <c r="O104" s="22" t="n"/>
      <c r="P104" s="23" t="n"/>
      <c r="Q104" s="23" t="n"/>
      <c r="R104" s="22" t="n"/>
      <c r="S104" s="24">
        <f>IF(B104="","",B104-TODAY())</f>
        <v/>
      </c>
      <c r="T104" s="25">
        <f>IF(COUNTA(A104:D104,F104:R104)=0,"",IF(OR(A104="",B104="",C104="",D104="",F104="",G104="",H104="",J104="",M104="",P104="",Q104=""),"Faltan datos",IF(D104&lt;=C104,"Horario no válido",IF(AND(P104&lt;&gt;"Cancelada",SUMPRODUCT(($B$6:$B$205=B104)*($J$6:$J$205=J104)*($P$6:$P$205&lt;&gt;"Cancelada")*($C$6:$C$205&lt;D104)*($D$6:$D$205&gt;C104)*(ROW($B$6:$B$205)&lt;&gt;ROW(B104)))&gt;0),"Solapamiento",IF(AND(B104&lt;TODAY(),P104&lt;&gt;"Realizada",P104&lt;&gt;"Cancelada"),"Fecha pasada",IF(AND(L104&lt;&gt;"",L104&lt;TODAY(),M104&lt;&gt;"Lista",M104&lt;&gt;"No aplica",P104&lt;&gt;"Realizada",P104&lt;&gt;"Cancelada"),"Preparación vencida",IF(AND(O104&lt;&gt;"",B104&gt;=TODAY(),B104-TODAY()&lt;=2,P104&lt;&gt;"Realizada",P104&lt;&gt;"Cancelada"),"Material pendiente","Correcto")))))))</f>
        <v/>
      </c>
    </row>
    <row r="105" ht="31" customHeight="1">
      <c r="A105" s="18" t="n"/>
      <c r="B105" s="19" t="n"/>
      <c r="C105" s="37" t="n"/>
      <c r="D105" s="37" t="n"/>
      <c r="E105" s="21">
        <f>IF(OR(B105="",C105="",D105=""),"",IF(D105&lt;=C105,"",(D105-C105)*24))</f>
        <v/>
      </c>
      <c r="F105" s="22" t="n"/>
      <c r="G105" s="18" t="n"/>
      <c r="H105" s="18" t="n"/>
      <c r="I105" s="22" t="n"/>
      <c r="J105" s="18" t="n"/>
      <c r="K105" s="23" t="n"/>
      <c r="L105" s="19" t="n"/>
      <c r="M105" s="18" t="n"/>
      <c r="N105" s="22" t="n"/>
      <c r="O105" s="22" t="n"/>
      <c r="P105" s="23" t="n"/>
      <c r="Q105" s="23" t="n"/>
      <c r="R105" s="22" t="n"/>
      <c r="S105" s="24">
        <f>IF(B105="","",B105-TODAY())</f>
        <v/>
      </c>
      <c r="T105" s="25">
        <f>IF(COUNTA(A105:D105,F105:R105)=0,"",IF(OR(A105="",B105="",C105="",D105="",F105="",G105="",H105="",J105="",M105="",P105="",Q105=""),"Faltan datos",IF(D105&lt;=C105,"Horario no válido",IF(AND(P105&lt;&gt;"Cancelada",SUMPRODUCT(($B$6:$B$205=B105)*($J$6:$J$205=J105)*($P$6:$P$205&lt;&gt;"Cancelada")*($C$6:$C$205&lt;D105)*($D$6:$D$205&gt;C105)*(ROW($B$6:$B$205)&lt;&gt;ROW(B105)))&gt;0),"Solapamiento",IF(AND(B105&lt;TODAY(),P105&lt;&gt;"Realizada",P105&lt;&gt;"Cancelada"),"Fecha pasada",IF(AND(L105&lt;&gt;"",L105&lt;TODAY(),M105&lt;&gt;"Lista",M105&lt;&gt;"No aplica",P105&lt;&gt;"Realizada",P105&lt;&gt;"Cancelada"),"Preparación vencida",IF(AND(O105&lt;&gt;"",B105&gt;=TODAY(),B105-TODAY()&lt;=2,P105&lt;&gt;"Realizada",P105&lt;&gt;"Cancelada"),"Material pendiente","Correcto")))))))</f>
        <v/>
      </c>
    </row>
    <row r="106" ht="31" customHeight="1">
      <c r="A106" s="18" t="n"/>
      <c r="B106" s="19" t="n"/>
      <c r="C106" s="37" t="n"/>
      <c r="D106" s="37" t="n"/>
      <c r="E106" s="21">
        <f>IF(OR(B106="",C106="",D106=""),"",IF(D106&lt;=C106,"",(D106-C106)*24))</f>
        <v/>
      </c>
      <c r="F106" s="22" t="n"/>
      <c r="G106" s="18" t="n"/>
      <c r="H106" s="18" t="n"/>
      <c r="I106" s="22" t="n"/>
      <c r="J106" s="18" t="n"/>
      <c r="K106" s="23" t="n"/>
      <c r="L106" s="19" t="n"/>
      <c r="M106" s="18" t="n"/>
      <c r="N106" s="22" t="n"/>
      <c r="O106" s="22" t="n"/>
      <c r="P106" s="23" t="n"/>
      <c r="Q106" s="23" t="n"/>
      <c r="R106" s="22" t="n"/>
      <c r="S106" s="24">
        <f>IF(B106="","",B106-TODAY())</f>
        <v/>
      </c>
      <c r="T106" s="25">
        <f>IF(COUNTA(A106:D106,F106:R106)=0,"",IF(OR(A106="",B106="",C106="",D106="",F106="",G106="",H106="",J106="",M106="",P106="",Q106=""),"Faltan datos",IF(D106&lt;=C106,"Horario no válido",IF(AND(P106&lt;&gt;"Cancelada",SUMPRODUCT(($B$6:$B$205=B106)*($J$6:$J$205=J106)*($P$6:$P$205&lt;&gt;"Cancelada")*($C$6:$C$205&lt;D106)*($D$6:$D$205&gt;C106)*(ROW($B$6:$B$205)&lt;&gt;ROW(B106)))&gt;0),"Solapamiento",IF(AND(B106&lt;TODAY(),P106&lt;&gt;"Realizada",P106&lt;&gt;"Cancelada"),"Fecha pasada",IF(AND(L106&lt;&gt;"",L106&lt;TODAY(),M106&lt;&gt;"Lista",M106&lt;&gt;"No aplica",P106&lt;&gt;"Realizada",P106&lt;&gt;"Cancelada"),"Preparación vencida",IF(AND(O106&lt;&gt;"",B106&gt;=TODAY(),B106-TODAY()&lt;=2,P106&lt;&gt;"Realizada",P106&lt;&gt;"Cancelada"),"Material pendiente","Correcto")))))))</f>
        <v/>
      </c>
    </row>
    <row r="107" ht="31" customHeight="1">
      <c r="A107" s="18" t="n"/>
      <c r="B107" s="19" t="n"/>
      <c r="C107" s="37" t="n"/>
      <c r="D107" s="37" t="n"/>
      <c r="E107" s="21">
        <f>IF(OR(B107="",C107="",D107=""),"",IF(D107&lt;=C107,"",(D107-C107)*24))</f>
        <v/>
      </c>
      <c r="F107" s="22" t="n"/>
      <c r="G107" s="18" t="n"/>
      <c r="H107" s="18" t="n"/>
      <c r="I107" s="22" t="n"/>
      <c r="J107" s="18" t="n"/>
      <c r="K107" s="23" t="n"/>
      <c r="L107" s="19" t="n"/>
      <c r="M107" s="18" t="n"/>
      <c r="N107" s="22" t="n"/>
      <c r="O107" s="22" t="n"/>
      <c r="P107" s="23" t="n"/>
      <c r="Q107" s="23" t="n"/>
      <c r="R107" s="22" t="n"/>
      <c r="S107" s="24">
        <f>IF(B107="","",B107-TODAY())</f>
        <v/>
      </c>
      <c r="T107" s="25">
        <f>IF(COUNTA(A107:D107,F107:R107)=0,"",IF(OR(A107="",B107="",C107="",D107="",F107="",G107="",H107="",J107="",M107="",P107="",Q107=""),"Faltan datos",IF(D107&lt;=C107,"Horario no válido",IF(AND(P107&lt;&gt;"Cancelada",SUMPRODUCT(($B$6:$B$205=B107)*($J$6:$J$205=J107)*($P$6:$P$205&lt;&gt;"Cancelada")*($C$6:$C$205&lt;D107)*($D$6:$D$205&gt;C107)*(ROW($B$6:$B$205)&lt;&gt;ROW(B107)))&gt;0),"Solapamiento",IF(AND(B107&lt;TODAY(),P107&lt;&gt;"Realizada",P107&lt;&gt;"Cancelada"),"Fecha pasada",IF(AND(L107&lt;&gt;"",L107&lt;TODAY(),M107&lt;&gt;"Lista",M107&lt;&gt;"No aplica",P107&lt;&gt;"Realizada",P107&lt;&gt;"Cancelada"),"Preparación vencida",IF(AND(O107&lt;&gt;"",B107&gt;=TODAY(),B107-TODAY()&lt;=2,P107&lt;&gt;"Realizada",P107&lt;&gt;"Cancelada"),"Material pendiente","Correcto")))))))</f>
        <v/>
      </c>
    </row>
    <row r="108" ht="31" customHeight="1">
      <c r="A108" s="18" t="n"/>
      <c r="B108" s="19" t="n"/>
      <c r="C108" s="37" t="n"/>
      <c r="D108" s="37" t="n"/>
      <c r="E108" s="21">
        <f>IF(OR(B108="",C108="",D108=""),"",IF(D108&lt;=C108,"",(D108-C108)*24))</f>
        <v/>
      </c>
      <c r="F108" s="22" t="n"/>
      <c r="G108" s="18" t="n"/>
      <c r="H108" s="18" t="n"/>
      <c r="I108" s="22" t="n"/>
      <c r="J108" s="18" t="n"/>
      <c r="K108" s="23" t="n"/>
      <c r="L108" s="19" t="n"/>
      <c r="M108" s="18" t="n"/>
      <c r="N108" s="22" t="n"/>
      <c r="O108" s="22" t="n"/>
      <c r="P108" s="23" t="n"/>
      <c r="Q108" s="23" t="n"/>
      <c r="R108" s="22" t="n"/>
      <c r="S108" s="24">
        <f>IF(B108="","",B108-TODAY())</f>
        <v/>
      </c>
      <c r="T108" s="25">
        <f>IF(COUNTA(A108:D108,F108:R108)=0,"",IF(OR(A108="",B108="",C108="",D108="",F108="",G108="",H108="",J108="",M108="",P108="",Q108=""),"Faltan datos",IF(D108&lt;=C108,"Horario no válido",IF(AND(P108&lt;&gt;"Cancelada",SUMPRODUCT(($B$6:$B$205=B108)*($J$6:$J$205=J108)*($P$6:$P$205&lt;&gt;"Cancelada")*($C$6:$C$205&lt;D108)*($D$6:$D$205&gt;C108)*(ROW($B$6:$B$205)&lt;&gt;ROW(B108)))&gt;0),"Solapamiento",IF(AND(B108&lt;TODAY(),P108&lt;&gt;"Realizada",P108&lt;&gt;"Cancelada"),"Fecha pasada",IF(AND(L108&lt;&gt;"",L108&lt;TODAY(),M108&lt;&gt;"Lista",M108&lt;&gt;"No aplica",P108&lt;&gt;"Realizada",P108&lt;&gt;"Cancelada"),"Preparación vencida",IF(AND(O108&lt;&gt;"",B108&gt;=TODAY(),B108-TODAY()&lt;=2,P108&lt;&gt;"Realizada",P108&lt;&gt;"Cancelada"),"Material pendiente","Correcto")))))))</f>
        <v/>
      </c>
    </row>
    <row r="109" ht="31" customHeight="1">
      <c r="A109" s="18" t="n"/>
      <c r="B109" s="19" t="n"/>
      <c r="C109" s="37" t="n"/>
      <c r="D109" s="37" t="n"/>
      <c r="E109" s="21">
        <f>IF(OR(B109="",C109="",D109=""),"",IF(D109&lt;=C109,"",(D109-C109)*24))</f>
        <v/>
      </c>
      <c r="F109" s="22" t="n"/>
      <c r="G109" s="18" t="n"/>
      <c r="H109" s="18" t="n"/>
      <c r="I109" s="22" t="n"/>
      <c r="J109" s="18" t="n"/>
      <c r="K109" s="23" t="n"/>
      <c r="L109" s="19" t="n"/>
      <c r="M109" s="18" t="n"/>
      <c r="N109" s="22" t="n"/>
      <c r="O109" s="22" t="n"/>
      <c r="P109" s="23" t="n"/>
      <c r="Q109" s="23" t="n"/>
      <c r="R109" s="22" t="n"/>
      <c r="S109" s="24">
        <f>IF(B109="","",B109-TODAY())</f>
        <v/>
      </c>
      <c r="T109" s="25">
        <f>IF(COUNTA(A109:D109,F109:R109)=0,"",IF(OR(A109="",B109="",C109="",D109="",F109="",G109="",H109="",J109="",M109="",P109="",Q109=""),"Faltan datos",IF(D109&lt;=C109,"Horario no válido",IF(AND(P109&lt;&gt;"Cancelada",SUMPRODUCT(($B$6:$B$205=B109)*($J$6:$J$205=J109)*($P$6:$P$205&lt;&gt;"Cancelada")*($C$6:$C$205&lt;D109)*($D$6:$D$205&gt;C109)*(ROW($B$6:$B$205)&lt;&gt;ROW(B109)))&gt;0),"Solapamiento",IF(AND(B109&lt;TODAY(),P109&lt;&gt;"Realizada",P109&lt;&gt;"Cancelada"),"Fecha pasada",IF(AND(L109&lt;&gt;"",L109&lt;TODAY(),M109&lt;&gt;"Lista",M109&lt;&gt;"No aplica",P109&lt;&gt;"Realizada",P109&lt;&gt;"Cancelada"),"Preparación vencida",IF(AND(O109&lt;&gt;"",B109&gt;=TODAY(),B109-TODAY()&lt;=2,P109&lt;&gt;"Realizada",P109&lt;&gt;"Cancelada"),"Material pendiente","Correcto")))))))</f>
        <v/>
      </c>
    </row>
    <row r="110" ht="31" customHeight="1">
      <c r="A110" s="18" t="n"/>
      <c r="B110" s="19" t="n"/>
      <c r="C110" s="37" t="n"/>
      <c r="D110" s="37" t="n"/>
      <c r="E110" s="21">
        <f>IF(OR(B110="",C110="",D110=""),"",IF(D110&lt;=C110,"",(D110-C110)*24))</f>
        <v/>
      </c>
      <c r="F110" s="22" t="n"/>
      <c r="G110" s="18" t="n"/>
      <c r="H110" s="18" t="n"/>
      <c r="I110" s="22" t="n"/>
      <c r="J110" s="18" t="n"/>
      <c r="K110" s="23" t="n"/>
      <c r="L110" s="19" t="n"/>
      <c r="M110" s="18" t="n"/>
      <c r="N110" s="22" t="n"/>
      <c r="O110" s="22" t="n"/>
      <c r="P110" s="23" t="n"/>
      <c r="Q110" s="23" t="n"/>
      <c r="R110" s="22" t="n"/>
      <c r="S110" s="24">
        <f>IF(B110="","",B110-TODAY())</f>
        <v/>
      </c>
      <c r="T110" s="25">
        <f>IF(COUNTA(A110:D110,F110:R110)=0,"",IF(OR(A110="",B110="",C110="",D110="",F110="",G110="",H110="",J110="",M110="",P110="",Q110=""),"Faltan datos",IF(D110&lt;=C110,"Horario no válido",IF(AND(P110&lt;&gt;"Cancelada",SUMPRODUCT(($B$6:$B$205=B110)*($J$6:$J$205=J110)*($P$6:$P$205&lt;&gt;"Cancelada")*($C$6:$C$205&lt;D110)*($D$6:$D$205&gt;C110)*(ROW($B$6:$B$205)&lt;&gt;ROW(B110)))&gt;0),"Solapamiento",IF(AND(B110&lt;TODAY(),P110&lt;&gt;"Realizada",P110&lt;&gt;"Cancelada"),"Fecha pasada",IF(AND(L110&lt;&gt;"",L110&lt;TODAY(),M110&lt;&gt;"Lista",M110&lt;&gt;"No aplica",P110&lt;&gt;"Realizada",P110&lt;&gt;"Cancelada"),"Preparación vencida",IF(AND(O110&lt;&gt;"",B110&gt;=TODAY(),B110-TODAY()&lt;=2,P110&lt;&gt;"Realizada",P110&lt;&gt;"Cancelada"),"Material pendiente","Correcto")))))))</f>
        <v/>
      </c>
    </row>
    <row r="111" ht="31" customHeight="1">
      <c r="A111" s="18" t="n"/>
      <c r="B111" s="19" t="n"/>
      <c r="C111" s="37" t="n"/>
      <c r="D111" s="37" t="n"/>
      <c r="E111" s="21">
        <f>IF(OR(B111="",C111="",D111=""),"",IF(D111&lt;=C111,"",(D111-C111)*24))</f>
        <v/>
      </c>
      <c r="F111" s="22" t="n"/>
      <c r="G111" s="18" t="n"/>
      <c r="H111" s="18" t="n"/>
      <c r="I111" s="22" t="n"/>
      <c r="J111" s="18" t="n"/>
      <c r="K111" s="23" t="n"/>
      <c r="L111" s="19" t="n"/>
      <c r="M111" s="18" t="n"/>
      <c r="N111" s="22" t="n"/>
      <c r="O111" s="22" t="n"/>
      <c r="P111" s="23" t="n"/>
      <c r="Q111" s="23" t="n"/>
      <c r="R111" s="22" t="n"/>
      <c r="S111" s="24">
        <f>IF(B111="","",B111-TODAY())</f>
        <v/>
      </c>
      <c r="T111" s="25">
        <f>IF(COUNTA(A111:D111,F111:R111)=0,"",IF(OR(A111="",B111="",C111="",D111="",F111="",G111="",H111="",J111="",M111="",P111="",Q111=""),"Faltan datos",IF(D111&lt;=C111,"Horario no válido",IF(AND(P111&lt;&gt;"Cancelada",SUMPRODUCT(($B$6:$B$205=B111)*($J$6:$J$205=J111)*($P$6:$P$205&lt;&gt;"Cancelada")*($C$6:$C$205&lt;D111)*($D$6:$D$205&gt;C111)*(ROW($B$6:$B$205)&lt;&gt;ROW(B111)))&gt;0),"Solapamiento",IF(AND(B111&lt;TODAY(),P111&lt;&gt;"Realizada",P111&lt;&gt;"Cancelada"),"Fecha pasada",IF(AND(L111&lt;&gt;"",L111&lt;TODAY(),M111&lt;&gt;"Lista",M111&lt;&gt;"No aplica",P111&lt;&gt;"Realizada",P111&lt;&gt;"Cancelada"),"Preparación vencida",IF(AND(O111&lt;&gt;"",B111&gt;=TODAY(),B111-TODAY()&lt;=2,P111&lt;&gt;"Realizada",P111&lt;&gt;"Cancelada"),"Material pendiente","Correcto")))))))</f>
        <v/>
      </c>
    </row>
    <row r="112" ht="31" customHeight="1">
      <c r="A112" s="18" t="n"/>
      <c r="B112" s="19" t="n"/>
      <c r="C112" s="37" t="n"/>
      <c r="D112" s="37" t="n"/>
      <c r="E112" s="21">
        <f>IF(OR(B112="",C112="",D112=""),"",IF(D112&lt;=C112,"",(D112-C112)*24))</f>
        <v/>
      </c>
      <c r="F112" s="22" t="n"/>
      <c r="G112" s="18" t="n"/>
      <c r="H112" s="18" t="n"/>
      <c r="I112" s="22" t="n"/>
      <c r="J112" s="18" t="n"/>
      <c r="K112" s="23" t="n"/>
      <c r="L112" s="19" t="n"/>
      <c r="M112" s="18" t="n"/>
      <c r="N112" s="22" t="n"/>
      <c r="O112" s="22" t="n"/>
      <c r="P112" s="23" t="n"/>
      <c r="Q112" s="23" t="n"/>
      <c r="R112" s="22" t="n"/>
      <c r="S112" s="24">
        <f>IF(B112="","",B112-TODAY())</f>
        <v/>
      </c>
      <c r="T112" s="25">
        <f>IF(COUNTA(A112:D112,F112:R112)=0,"",IF(OR(A112="",B112="",C112="",D112="",F112="",G112="",H112="",J112="",M112="",P112="",Q112=""),"Faltan datos",IF(D112&lt;=C112,"Horario no válido",IF(AND(P112&lt;&gt;"Cancelada",SUMPRODUCT(($B$6:$B$205=B112)*($J$6:$J$205=J112)*($P$6:$P$205&lt;&gt;"Cancelada")*($C$6:$C$205&lt;D112)*($D$6:$D$205&gt;C112)*(ROW($B$6:$B$205)&lt;&gt;ROW(B112)))&gt;0),"Solapamiento",IF(AND(B112&lt;TODAY(),P112&lt;&gt;"Realizada",P112&lt;&gt;"Cancelada"),"Fecha pasada",IF(AND(L112&lt;&gt;"",L112&lt;TODAY(),M112&lt;&gt;"Lista",M112&lt;&gt;"No aplica",P112&lt;&gt;"Realizada",P112&lt;&gt;"Cancelada"),"Preparación vencida",IF(AND(O112&lt;&gt;"",B112&gt;=TODAY(),B112-TODAY()&lt;=2,P112&lt;&gt;"Realizada",P112&lt;&gt;"Cancelada"),"Material pendiente","Correcto")))))))</f>
        <v/>
      </c>
    </row>
    <row r="113" ht="31" customHeight="1">
      <c r="A113" s="18" t="n"/>
      <c r="B113" s="19" t="n"/>
      <c r="C113" s="37" t="n"/>
      <c r="D113" s="37" t="n"/>
      <c r="E113" s="21">
        <f>IF(OR(B113="",C113="",D113=""),"",IF(D113&lt;=C113,"",(D113-C113)*24))</f>
        <v/>
      </c>
      <c r="F113" s="22" t="n"/>
      <c r="G113" s="18" t="n"/>
      <c r="H113" s="18" t="n"/>
      <c r="I113" s="22" t="n"/>
      <c r="J113" s="18" t="n"/>
      <c r="K113" s="23" t="n"/>
      <c r="L113" s="19" t="n"/>
      <c r="M113" s="18" t="n"/>
      <c r="N113" s="22" t="n"/>
      <c r="O113" s="22" t="n"/>
      <c r="P113" s="23" t="n"/>
      <c r="Q113" s="23" t="n"/>
      <c r="R113" s="22" t="n"/>
      <c r="S113" s="24">
        <f>IF(B113="","",B113-TODAY())</f>
        <v/>
      </c>
      <c r="T113" s="25">
        <f>IF(COUNTA(A113:D113,F113:R113)=0,"",IF(OR(A113="",B113="",C113="",D113="",F113="",G113="",H113="",J113="",M113="",P113="",Q113=""),"Faltan datos",IF(D113&lt;=C113,"Horario no válido",IF(AND(P113&lt;&gt;"Cancelada",SUMPRODUCT(($B$6:$B$205=B113)*($J$6:$J$205=J113)*($P$6:$P$205&lt;&gt;"Cancelada")*($C$6:$C$205&lt;D113)*($D$6:$D$205&gt;C113)*(ROW($B$6:$B$205)&lt;&gt;ROW(B113)))&gt;0),"Solapamiento",IF(AND(B113&lt;TODAY(),P113&lt;&gt;"Realizada",P113&lt;&gt;"Cancelada"),"Fecha pasada",IF(AND(L113&lt;&gt;"",L113&lt;TODAY(),M113&lt;&gt;"Lista",M113&lt;&gt;"No aplica",P113&lt;&gt;"Realizada",P113&lt;&gt;"Cancelada"),"Preparación vencida",IF(AND(O113&lt;&gt;"",B113&gt;=TODAY(),B113-TODAY()&lt;=2,P113&lt;&gt;"Realizada",P113&lt;&gt;"Cancelada"),"Material pendiente","Correcto")))))))</f>
        <v/>
      </c>
    </row>
    <row r="114" ht="31" customHeight="1">
      <c r="A114" s="18" t="n"/>
      <c r="B114" s="19" t="n"/>
      <c r="C114" s="37" t="n"/>
      <c r="D114" s="37" t="n"/>
      <c r="E114" s="21">
        <f>IF(OR(B114="",C114="",D114=""),"",IF(D114&lt;=C114,"",(D114-C114)*24))</f>
        <v/>
      </c>
      <c r="F114" s="22" t="n"/>
      <c r="G114" s="18" t="n"/>
      <c r="H114" s="18" t="n"/>
      <c r="I114" s="22" t="n"/>
      <c r="J114" s="18" t="n"/>
      <c r="K114" s="23" t="n"/>
      <c r="L114" s="19" t="n"/>
      <c r="M114" s="18" t="n"/>
      <c r="N114" s="22" t="n"/>
      <c r="O114" s="22" t="n"/>
      <c r="P114" s="23" t="n"/>
      <c r="Q114" s="23" t="n"/>
      <c r="R114" s="22" t="n"/>
      <c r="S114" s="24">
        <f>IF(B114="","",B114-TODAY())</f>
        <v/>
      </c>
      <c r="T114" s="25">
        <f>IF(COUNTA(A114:D114,F114:R114)=0,"",IF(OR(A114="",B114="",C114="",D114="",F114="",G114="",H114="",J114="",M114="",P114="",Q114=""),"Faltan datos",IF(D114&lt;=C114,"Horario no válido",IF(AND(P114&lt;&gt;"Cancelada",SUMPRODUCT(($B$6:$B$205=B114)*($J$6:$J$205=J114)*($P$6:$P$205&lt;&gt;"Cancelada")*($C$6:$C$205&lt;D114)*($D$6:$D$205&gt;C114)*(ROW($B$6:$B$205)&lt;&gt;ROW(B114)))&gt;0),"Solapamiento",IF(AND(B114&lt;TODAY(),P114&lt;&gt;"Realizada",P114&lt;&gt;"Cancelada"),"Fecha pasada",IF(AND(L114&lt;&gt;"",L114&lt;TODAY(),M114&lt;&gt;"Lista",M114&lt;&gt;"No aplica",P114&lt;&gt;"Realizada",P114&lt;&gt;"Cancelada"),"Preparación vencida",IF(AND(O114&lt;&gt;"",B114&gt;=TODAY(),B114-TODAY()&lt;=2,P114&lt;&gt;"Realizada",P114&lt;&gt;"Cancelada"),"Material pendiente","Correcto")))))))</f>
        <v/>
      </c>
    </row>
    <row r="115" ht="31" customHeight="1">
      <c r="A115" s="18" t="n"/>
      <c r="B115" s="19" t="n"/>
      <c r="C115" s="37" t="n"/>
      <c r="D115" s="37" t="n"/>
      <c r="E115" s="21">
        <f>IF(OR(B115="",C115="",D115=""),"",IF(D115&lt;=C115,"",(D115-C115)*24))</f>
        <v/>
      </c>
      <c r="F115" s="22" t="n"/>
      <c r="G115" s="18" t="n"/>
      <c r="H115" s="18" t="n"/>
      <c r="I115" s="22" t="n"/>
      <c r="J115" s="18" t="n"/>
      <c r="K115" s="23" t="n"/>
      <c r="L115" s="19" t="n"/>
      <c r="M115" s="18" t="n"/>
      <c r="N115" s="22" t="n"/>
      <c r="O115" s="22" t="n"/>
      <c r="P115" s="23" t="n"/>
      <c r="Q115" s="23" t="n"/>
      <c r="R115" s="22" t="n"/>
      <c r="S115" s="24">
        <f>IF(B115="","",B115-TODAY())</f>
        <v/>
      </c>
      <c r="T115" s="25">
        <f>IF(COUNTA(A115:D115,F115:R115)=0,"",IF(OR(A115="",B115="",C115="",D115="",F115="",G115="",H115="",J115="",M115="",P115="",Q115=""),"Faltan datos",IF(D115&lt;=C115,"Horario no válido",IF(AND(P115&lt;&gt;"Cancelada",SUMPRODUCT(($B$6:$B$205=B115)*($J$6:$J$205=J115)*($P$6:$P$205&lt;&gt;"Cancelada")*($C$6:$C$205&lt;D115)*($D$6:$D$205&gt;C115)*(ROW($B$6:$B$205)&lt;&gt;ROW(B115)))&gt;0),"Solapamiento",IF(AND(B115&lt;TODAY(),P115&lt;&gt;"Realizada",P115&lt;&gt;"Cancelada"),"Fecha pasada",IF(AND(L115&lt;&gt;"",L115&lt;TODAY(),M115&lt;&gt;"Lista",M115&lt;&gt;"No aplica",P115&lt;&gt;"Realizada",P115&lt;&gt;"Cancelada"),"Preparación vencida",IF(AND(O115&lt;&gt;"",B115&gt;=TODAY(),B115-TODAY()&lt;=2,P115&lt;&gt;"Realizada",P115&lt;&gt;"Cancelada"),"Material pendiente","Correcto")))))))</f>
        <v/>
      </c>
    </row>
    <row r="116" ht="31" customHeight="1">
      <c r="A116" s="18" t="n"/>
      <c r="B116" s="19" t="n"/>
      <c r="C116" s="37" t="n"/>
      <c r="D116" s="37" t="n"/>
      <c r="E116" s="21">
        <f>IF(OR(B116="",C116="",D116=""),"",IF(D116&lt;=C116,"",(D116-C116)*24))</f>
        <v/>
      </c>
      <c r="F116" s="22" t="n"/>
      <c r="G116" s="18" t="n"/>
      <c r="H116" s="18" t="n"/>
      <c r="I116" s="22" t="n"/>
      <c r="J116" s="18" t="n"/>
      <c r="K116" s="23" t="n"/>
      <c r="L116" s="19" t="n"/>
      <c r="M116" s="18" t="n"/>
      <c r="N116" s="22" t="n"/>
      <c r="O116" s="22" t="n"/>
      <c r="P116" s="23" t="n"/>
      <c r="Q116" s="23" t="n"/>
      <c r="R116" s="22" t="n"/>
      <c r="S116" s="24">
        <f>IF(B116="","",B116-TODAY())</f>
        <v/>
      </c>
      <c r="T116" s="25">
        <f>IF(COUNTA(A116:D116,F116:R116)=0,"",IF(OR(A116="",B116="",C116="",D116="",F116="",G116="",H116="",J116="",M116="",P116="",Q116=""),"Faltan datos",IF(D116&lt;=C116,"Horario no válido",IF(AND(P116&lt;&gt;"Cancelada",SUMPRODUCT(($B$6:$B$205=B116)*($J$6:$J$205=J116)*($P$6:$P$205&lt;&gt;"Cancelada")*($C$6:$C$205&lt;D116)*($D$6:$D$205&gt;C116)*(ROW($B$6:$B$205)&lt;&gt;ROW(B116)))&gt;0),"Solapamiento",IF(AND(B116&lt;TODAY(),P116&lt;&gt;"Realizada",P116&lt;&gt;"Cancelada"),"Fecha pasada",IF(AND(L116&lt;&gt;"",L116&lt;TODAY(),M116&lt;&gt;"Lista",M116&lt;&gt;"No aplica",P116&lt;&gt;"Realizada",P116&lt;&gt;"Cancelada"),"Preparación vencida",IF(AND(O116&lt;&gt;"",B116&gt;=TODAY(),B116-TODAY()&lt;=2,P116&lt;&gt;"Realizada",P116&lt;&gt;"Cancelada"),"Material pendiente","Correcto")))))))</f>
        <v/>
      </c>
    </row>
    <row r="117" ht="31" customHeight="1">
      <c r="A117" s="18" t="n"/>
      <c r="B117" s="19" t="n"/>
      <c r="C117" s="37" t="n"/>
      <c r="D117" s="37" t="n"/>
      <c r="E117" s="21">
        <f>IF(OR(B117="",C117="",D117=""),"",IF(D117&lt;=C117,"",(D117-C117)*24))</f>
        <v/>
      </c>
      <c r="F117" s="22" t="n"/>
      <c r="G117" s="18" t="n"/>
      <c r="H117" s="18" t="n"/>
      <c r="I117" s="22" t="n"/>
      <c r="J117" s="18" t="n"/>
      <c r="K117" s="23" t="n"/>
      <c r="L117" s="19" t="n"/>
      <c r="M117" s="18" t="n"/>
      <c r="N117" s="22" t="n"/>
      <c r="O117" s="22" t="n"/>
      <c r="P117" s="23" t="n"/>
      <c r="Q117" s="23" t="n"/>
      <c r="R117" s="22" t="n"/>
      <c r="S117" s="24">
        <f>IF(B117="","",B117-TODAY())</f>
        <v/>
      </c>
      <c r="T117" s="25">
        <f>IF(COUNTA(A117:D117,F117:R117)=0,"",IF(OR(A117="",B117="",C117="",D117="",F117="",G117="",H117="",J117="",M117="",P117="",Q117=""),"Faltan datos",IF(D117&lt;=C117,"Horario no válido",IF(AND(P117&lt;&gt;"Cancelada",SUMPRODUCT(($B$6:$B$205=B117)*($J$6:$J$205=J117)*($P$6:$P$205&lt;&gt;"Cancelada")*($C$6:$C$205&lt;D117)*($D$6:$D$205&gt;C117)*(ROW($B$6:$B$205)&lt;&gt;ROW(B117)))&gt;0),"Solapamiento",IF(AND(B117&lt;TODAY(),P117&lt;&gt;"Realizada",P117&lt;&gt;"Cancelada"),"Fecha pasada",IF(AND(L117&lt;&gt;"",L117&lt;TODAY(),M117&lt;&gt;"Lista",M117&lt;&gt;"No aplica",P117&lt;&gt;"Realizada",P117&lt;&gt;"Cancelada"),"Preparación vencida",IF(AND(O117&lt;&gt;"",B117&gt;=TODAY(),B117-TODAY()&lt;=2,P117&lt;&gt;"Realizada",P117&lt;&gt;"Cancelada"),"Material pendiente","Correcto")))))))</f>
        <v/>
      </c>
    </row>
    <row r="118" ht="31" customHeight="1">
      <c r="A118" s="18" t="n"/>
      <c r="B118" s="19" t="n"/>
      <c r="C118" s="37" t="n"/>
      <c r="D118" s="37" t="n"/>
      <c r="E118" s="21">
        <f>IF(OR(B118="",C118="",D118=""),"",IF(D118&lt;=C118,"",(D118-C118)*24))</f>
        <v/>
      </c>
      <c r="F118" s="22" t="n"/>
      <c r="G118" s="18" t="n"/>
      <c r="H118" s="18" t="n"/>
      <c r="I118" s="22" t="n"/>
      <c r="J118" s="18" t="n"/>
      <c r="K118" s="23" t="n"/>
      <c r="L118" s="19" t="n"/>
      <c r="M118" s="18" t="n"/>
      <c r="N118" s="22" t="n"/>
      <c r="O118" s="22" t="n"/>
      <c r="P118" s="23" t="n"/>
      <c r="Q118" s="23" t="n"/>
      <c r="R118" s="22" t="n"/>
      <c r="S118" s="24">
        <f>IF(B118="","",B118-TODAY())</f>
        <v/>
      </c>
      <c r="T118" s="25">
        <f>IF(COUNTA(A118:D118,F118:R118)=0,"",IF(OR(A118="",B118="",C118="",D118="",F118="",G118="",H118="",J118="",M118="",P118="",Q118=""),"Faltan datos",IF(D118&lt;=C118,"Horario no válido",IF(AND(P118&lt;&gt;"Cancelada",SUMPRODUCT(($B$6:$B$205=B118)*($J$6:$J$205=J118)*($P$6:$P$205&lt;&gt;"Cancelada")*($C$6:$C$205&lt;D118)*($D$6:$D$205&gt;C118)*(ROW($B$6:$B$205)&lt;&gt;ROW(B118)))&gt;0),"Solapamiento",IF(AND(B118&lt;TODAY(),P118&lt;&gt;"Realizada",P118&lt;&gt;"Cancelada"),"Fecha pasada",IF(AND(L118&lt;&gt;"",L118&lt;TODAY(),M118&lt;&gt;"Lista",M118&lt;&gt;"No aplica",P118&lt;&gt;"Realizada",P118&lt;&gt;"Cancelada"),"Preparación vencida",IF(AND(O118&lt;&gt;"",B118&gt;=TODAY(),B118-TODAY()&lt;=2,P118&lt;&gt;"Realizada",P118&lt;&gt;"Cancelada"),"Material pendiente","Correcto")))))))</f>
        <v/>
      </c>
    </row>
    <row r="119" ht="31" customHeight="1">
      <c r="A119" s="18" t="n"/>
      <c r="B119" s="19" t="n"/>
      <c r="C119" s="37" t="n"/>
      <c r="D119" s="37" t="n"/>
      <c r="E119" s="21">
        <f>IF(OR(B119="",C119="",D119=""),"",IF(D119&lt;=C119,"",(D119-C119)*24))</f>
        <v/>
      </c>
      <c r="F119" s="22" t="n"/>
      <c r="G119" s="18" t="n"/>
      <c r="H119" s="18" t="n"/>
      <c r="I119" s="22" t="n"/>
      <c r="J119" s="18" t="n"/>
      <c r="K119" s="23" t="n"/>
      <c r="L119" s="19" t="n"/>
      <c r="M119" s="18" t="n"/>
      <c r="N119" s="22" t="n"/>
      <c r="O119" s="22" t="n"/>
      <c r="P119" s="23" t="n"/>
      <c r="Q119" s="23" t="n"/>
      <c r="R119" s="22" t="n"/>
      <c r="S119" s="24">
        <f>IF(B119="","",B119-TODAY())</f>
        <v/>
      </c>
      <c r="T119" s="25">
        <f>IF(COUNTA(A119:D119,F119:R119)=0,"",IF(OR(A119="",B119="",C119="",D119="",F119="",G119="",H119="",J119="",M119="",P119="",Q119=""),"Faltan datos",IF(D119&lt;=C119,"Horario no válido",IF(AND(P119&lt;&gt;"Cancelada",SUMPRODUCT(($B$6:$B$205=B119)*($J$6:$J$205=J119)*($P$6:$P$205&lt;&gt;"Cancelada")*($C$6:$C$205&lt;D119)*($D$6:$D$205&gt;C119)*(ROW($B$6:$B$205)&lt;&gt;ROW(B119)))&gt;0),"Solapamiento",IF(AND(B119&lt;TODAY(),P119&lt;&gt;"Realizada",P119&lt;&gt;"Cancelada"),"Fecha pasada",IF(AND(L119&lt;&gt;"",L119&lt;TODAY(),M119&lt;&gt;"Lista",M119&lt;&gt;"No aplica",P119&lt;&gt;"Realizada",P119&lt;&gt;"Cancelada"),"Preparación vencida",IF(AND(O119&lt;&gt;"",B119&gt;=TODAY(),B119-TODAY()&lt;=2,P119&lt;&gt;"Realizada",P119&lt;&gt;"Cancelada"),"Material pendiente","Correcto")))))))</f>
        <v/>
      </c>
    </row>
    <row r="120" ht="31" customHeight="1">
      <c r="A120" s="18" t="n"/>
      <c r="B120" s="19" t="n"/>
      <c r="C120" s="37" t="n"/>
      <c r="D120" s="37" t="n"/>
      <c r="E120" s="21">
        <f>IF(OR(B120="",C120="",D120=""),"",IF(D120&lt;=C120,"",(D120-C120)*24))</f>
        <v/>
      </c>
      <c r="F120" s="22" t="n"/>
      <c r="G120" s="18" t="n"/>
      <c r="H120" s="18" t="n"/>
      <c r="I120" s="22" t="n"/>
      <c r="J120" s="18" t="n"/>
      <c r="K120" s="23" t="n"/>
      <c r="L120" s="19" t="n"/>
      <c r="M120" s="18" t="n"/>
      <c r="N120" s="22" t="n"/>
      <c r="O120" s="22" t="n"/>
      <c r="P120" s="23" t="n"/>
      <c r="Q120" s="23" t="n"/>
      <c r="R120" s="22" t="n"/>
      <c r="S120" s="24">
        <f>IF(B120="","",B120-TODAY())</f>
        <v/>
      </c>
      <c r="T120" s="25">
        <f>IF(COUNTA(A120:D120,F120:R120)=0,"",IF(OR(A120="",B120="",C120="",D120="",F120="",G120="",H120="",J120="",M120="",P120="",Q120=""),"Faltan datos",IF(D120&lt;=C120,"Horario no válido",IF(AND(P120&lt;&gt;"Cancelada",SUMPRODUCT(($B$6:$B$205=B120)*($J$6:$J$205=J120)*($P$6:$P$205&lt;&gt;"Cancelada")*($C$6:$C$205&lt;D120)*($D$6:$D$205&gt;C120)*(ROW($B$6:$B$205)&lt;&gt;ROW(B120)))&gt;0),"Solapamiento",IF(AND(B120&lt;TODAY(),P120&lt;&gt;"Realizada",P120&lt;&gt;"Cancelada"),"Fecha pasada",IF(AND(L120&lt;&gt;"",L120&lt;TODAY(),M120&lt;&gt;"Lista",M120&lt;&gt;"No aplica",P120&lt;&gt;"Realizada",P120&lt;&gt;"Cancelada"),"Preparación vencida",IF(AND(O120&lt;&gt;"",B120&gt;=TODAY(),B120-TODAY()&lt;=2,P120&lt;&gt;"Realizada",P120&lt;&gt;"Cancelada"),"Material pendiente","Correcto")))))))</f>
        <v/>
      </c>
    </row>
    <row r="121" ht="31" customHeight="1">
      <c r="A121" s="18" t="n"/>
      <c r="B121" s="19" t="n"/>
      <c r="C121" s="37" t="n"/>
      <c r="D121" s="37" t="n"/>
      <c r="E121" s="21">
        <f>IF(OR(B121="",C121="",D121=""),"",IF(D121&lt;=C121,"",(D121-C121)*24))</f>
        <v/>
      </c>
      <c r="F121" s="22" t="n"/>
      <c r="G121" s="18" t="n"/>
      <c r="H121" s="18" t="n"/>
      <c r="I121" s="22" t="n"/>
      <c r="J121" s="18" t="n"/>
      <c r="K121" s="23" t="n"/>
      <c r="L121" s="19" t="n"/>
      <c r="M121" s="18" t="n"/>
      <c r="N121" s="22" t="n"/>
      <c r="O121" s="22" t="n"/>
      <c r="P121" s="23" t="n"/>
      <c r="Q121" s="23" t="n"/>
      <c r="R121" s="22" t="n"/>
      <c r="S121" s="24">
        <f>IF(B121="","",B121-TODAY())</f>
        <v/>
      </c>
      <c r="T121" s="25">
        <f>IF(COUNTA(A121:D121,F121:R121)=0,"",IF(OR(A121="",B121="",C121="",D121="",F121="",G121="",H121="",J121="",M121="",P121="",Q121=""),"Faltan datos",IF(D121&lt;=C121,"Horario no válido",IF(AND(P121&lt;&gt;"Cancelada",SUMPRODUCT(($B$6:$B$205=B121)*($J$6:$J$205=J121)*($P$6:$P$205&lt;&gt;"Cancelada")*($C$6:$C$205&lt;D121)*($D$6:$D$205&gt;C121)*(ROW($B$6:$B$205)&lt;&gt;ROW(B121)))&gt;0),"Solapamiento",IF(AND(B121&lt;TODAY(),P121&lt;&gt;"Realizada",P121&lt;&gt;"Cancelada"),"Fecha pasada",IF(AND(L121&lt;&gt;"",L121&lt;TODAY(),M121&lt;&gt;"Lista",M121&lt;&gt;"No aplica",P121&lt;&gt;"Realizada",P121&lt;&gt;"Cancelada"),"Preparación vencida",IF(AND(O121&lt;&gt;"",B121&gt;=TODAY(),B121-TODAY()&lt;=2,P121&lt;&gt;"Realizada",P121&lt;&gt;"Cancelada"),"Material pendiente","Correcto")))))))</f>
        <v/>
      </c>
    </row>
    <row r="122" ht="31" customHeight="1">
      <c r="A122" s="18" t="n"/>
      <c r="B122" s="19" t="n"/>
      <c r="C122" s="37" t="n"/>
      <c r="D122" s="37" t="n"/>
      <c r="E122" s="21">
        <f>IF(OR(B122="",C122="",D122=""),"",IF(D122&lt;=C122,"",(D122-C122)*24))</f>
        <v/>
      </c>
      <c r="F122" s="22" t="n"/>
      <c r="G122" s="18" t="n"/>
      <c r="H122" s="18" t="n"/>
      <c r="I122" s="22" t="n"/>
      <c r="J122" s="18" t="n"/>
      <c r="K122" s="23" t="n"/>
      <c r="L122" s="19" t="n"/>
      <c r="M122" s="18" t="n"/>
      <c r="N122" s="22" t="n"/>
      <c r="O122" s="22" t="n"/>
      <c r="P122" s="23" t="n"/>
      <c r="Q122" s="23" t="n"/>
      <c r="R122" s="22" t="n"/>
      <c r="S122" s="24">
        <f>IF(B122="","",B122-TODAY())</f>
        <v/>
      </c>
      <c r="T122" s="25">
        <f>IF(COUNTA(A122:D122,F122:R122)=0,"",IF(OR(A122="",B122="",C122="",D122="",F122="",G122="",H122="",J122="",M122="",P122="",Q122=""),"Faltan datos",IF(D122&lt;=C122,"Horario no válido",IF(AND(P122&lt;&gt;"Cancelada",SUMPRODUCT(($B$6:$B$205=B122)*($J$6:$J$205=J122)*($P$6:$P$205&lt;&gt;"Cancelada")*($C$6:$C$205&lt;D122)*($D$6:$D$205&gt;C122)*(ROW($B$6:$B$205)&lt;&gt;ROW(B122)))&gt;0),"Solapamiento",IF(AND(B122&lt;TODAY(),P122&lt;&gt;"Realizada",P122&lt;&gt;"Cancelada"),"Fecha pasada",IF(AND(L122&lt;&gt;"",L122&lt;TODAY(),M122&lt;&gt;"Lista",M122&lt;&gt;"No aplica",P122&lt;&gt;"Realizada",P122&lt;&gt;"Cancelada"),"Preparación vencida",IF(AND(O122&lt;&gt;"",B122&gt;=TODAY(),B122-TODAY()&lt;=2,P122&lt;&gt;"Realizada",P122&lt;&gt;"Cancelada"),"Material pendiente","Correcto")))))))</f>
        <v/>
      </c>
    </row>
    <row r="123" ht="31" customHeight="1">
      <c r="A123" s="18" t="n"/>
      <c r="B123" s="19" t="n"/>
      <c r="C123" s="37" t="n"/>
      <c r="D123" s="37" t="n"/>
      <c r="E123" s="21">
        <f>IF(OR(B123="",C123="",D123=""),"",IF(D123&lt;=C123,"",(D123-C123)*24))</f>
        <v/>
      </c>
      <c r="F123" s="22" t="n"/>
      <c r="G123" s="18" t="n"/>
      <c r="H123" s="18" t="n"/>
      <c r="I123" s="22" t="n"/>
      <c r="J123" s="18" t="n"/>
      <c r="K123" s="23" t="n"/>
      <c r="L123" s="19" t="n"/>
      <c r="M123" s="18" t="n"/>
      <c r="N123" s="22" t="n"/>
      <c r="O123" s="22" t="n"/>
      <c r="P123" s="23" t="n"/>
      <c r="Q123" s="23" t="n"/>
      <c r="R123" s="22" t="n"/>
      <c r="S123" s="24">
        <f>IF(B123="","",B123-TODAY())</f>
        <v/>
      </c>
      <c r="T123" s="25">
        <f>IF(COUNTA(A123:D123,F123:R123)=0,"",IF(OR(A123="",B123="",C123="",D123="",F123="",G123="",H123="",J123="",M123="",P123="",Q123=""),"Faltan datos",IF(D123&lt;=C123,"Horario no válido",IF(AND(P123&lt;&gt;"Cancelada",SUMPRODUCT(($B$6:$B$205=B123)*($J$6:$J$205=J123)*($P$6:$P$205&lt;&gt;"Cancelada")*($C$6:$C$205&lt;D123)*($D$6:$D$205&gt;C123)*(ROW($B$6:$B$205)&lt;&gt;ROW(B123)))&gt;0),"Solapamiento",IF(AND(B123&lt;TODAY(),P123&lt;&gt;"Realizada",P123&lt;&gt;"Cancelada"),"Fecha pasada",IF(AND(L123&lt;&gt;"",L123&lt;TODAY(),M123&lt;&gt;"Lista",M123&lt;&gt;"No aplica",P123&lt;&gt;"Realizada",P123&lt;&gt;"Cancelada"),"Preparación vencida",IF(AND(O123&lt;&gt;"",B123&gt;=TODAY(),B123-TODAY()&lt;=2,P123&lt;&gt;"Realizada",P123&lt;&gt;"Cancelada"),"Material pendiente","Correcto")))))))</f>
        <v/>
      </c>
    </row>
    <row r="124" ht="31" customHeight="1">
      <c r="A124" s="18" t="n"/>
      <c r="B124" s="19" t="n"/>
      <c r="C124" s="37" t="n"/>
      <c r="D124" s="37" t="n"/>
      <c r="E124" s="21">
        <f>IF(OR(B124="",C124="",D124=""),"",IF(D124&lt;=C124,"",(D124-C124)*24))</f>
        <v/>
      </c>
      <c r="F124" s="22" t="n"/>
      <c r="G124" s="18" t="n"/>
      <c r="H124" s="18" t="n"/>
      <c r="I124" s="22" t="n"/>
      <c r="J124" s="18" t="n"/>
      <c r="K124" s="23" t="n"/>
      <c r="L124" s="19" t="n"/>
      <c r="M124" s="18" t="n"/>
      <c r="N124" s="22" t="n"/>
      <c r="O124" s="22" t="n"/>
      <c r="P124" s="23" t="n"/>
      <c r="Q124" s="23" t="n"/>
      <c r="R124" s="22" t="n"/>
      <c r="S124" s="24">
        <f>IF(B124="","",B124-TODAY())</f>
        <v/>
      </c>
      <c r="T124" s="25">
        <f>IF(COUNTA(A124:D124,F124:R124)=0,"",IF(OR(A124="",B124="",C124="",D124="",F124="",G124="",H124="",J124="",M124="",P124="",Q124=""),"Faltan datos",IF(D124&lt;=C124,"Horario no válido",IF(AND(P124&lt;&gt;"Cancelada",SUMPRODUCT(($B$6:$B$205=B124)*($J$6:$J$205=J124)*($P$6:$P$205&lt;&gt;"Cancelada")*($C$6:$C$205&lt;D124)*($D$6:$D$205&gt;C124)*(ROW($B$6:$B$205)&lt;&gt;ROW(B124)))&gt;0),"Solapamiento",IF(AND(B124&lt;TODAY(),P124&lt;&gt;"Realizada",P124&lt;&gt;"Cancelada"),"Fecha pasada",IF(AND(L124&lt;&gt;"",L124&lt;TODAY(),M124&lt;&gt;"Lista",M124&lt;&gt;"No aplica",P124&lt;&gt;"Realizada",P124&lt;&gt;"Cancelada"),"Preparación vencida",IF(AND(O124&lt;&gt;"",B124&gt;=TODAY(),B124-TODAY()&lt;=2,P124&lt;&gt;"Realizada",P124&lt;&gt;"Cancelada"),"Material pendiente","Correcto")))))))</f>
        <v/>
      </c>
    </row>
    <row r="125" ht="31" customHeight="1">
      <c r="A125" s="18" t="n"/>
      <c r="B125" s="19" t="n"/>
      <c r="C125" s="37" t="n"/>
      <c r="D125" s="37" t="n"/>
      <c r="E125" s="21">
        <f>IF(OR(B125="",C125="",D125=""),"",IF(D125&lt;=C125,"",(D125-C125)*24))</f>
        <v/>
      </c>
      <c r="F125" s="22" t="n"/>
      <c r="G125" s="18" t="n"/>
      <c r="H125" s="18" t="n"/>
      <c r="I125" s="22" t="n"/>
      <c r="J125" s="18" t="n"/>
      <c r="K125" s="23" t="n"/>
      <c r="L125" s="19" t="n"/>
      <c r="M125" s="18" t="n"/>
      <c r="N125" s="22" t="n"/>
      <c r="O125" s="22" t="n"/>
      <c r="P125" s="23" t="n"/>
      <c r="Q125" s="23" t="n"/>
      <c r="R125" s="22" t="n"/>
      <c r="S125" s="24">
        <f>IF(B125="","",B125-TODAY())</f>
        <v/>
      </c>
      <c r="T125" s="25">
        <f>IF(COUNTA(A125:D125,F125:R125)=0,"",IF(OR(A125="",B125="",C125="",D125="",F125="",G125="",H125="",J125="",M125="",P125="",Q125=""),"Faltan datos",IF(D125&lt;=C125,"Horario no válido",IF(AND(P125&lt;&gt;"Cancelada",SUMPRODUCT(($B$6:$B$205=B125)*($J$6:$J$205=J125)*($P$6:$P$205&lt;&gt;"Cancelada")*($C$6:$C$205&lt;D125)*($D$6:$D$205&gt;C125)*(ROW($B$6:$B$205)&lt;&gt;ROW(B125)))&gt;0),"Solapamiento",IF(AND(B125&lt;TODAY(),P125&lt;&gt;"Realizada",P125&lt;&gt;"Cancelada"),"Fecha pasada",IF(AND(L125&lt;&gt;"",L125&lt;TODAY(),M125&lt;&gt;"Lista",M125&lt;&gt;"No aplica",P125&lt;&gt;"Realizada",P125&lt;&gt;"Cancelada"),"Preparación vencida",IF(AND(O125&lt;&gt;"",B125&gt;=TODAY(),B125-TODAY()&lt;=2,P125&lt;&gt;"Realizada",P125&lt;&gt;"Cancelada"),"Material pendiente","Correcto")))))))</f>
        <v/>
      </c>
    </row>
    <row r="126" ht="31" customHeight="1">
      <c r="A126" s="18" t="n"/>
      <c r="B126" s="19" t="n"/>
      <c r="C126" s="37" t="n"/>
      <c r="D126" s="37" t="n"/>
      <c r="E126" s="21">
        <f>IF(OR(B126="",C126="",D126=""),"",IF(D126&lt;=C126,"",(D126-C126)*24))</f>
        <v/>
      </c>
      <c r="F126" s="22" t="n"/>
      <c r="G126" s="18" t="n"/>
      <c r="H126" s="18" t="n"/>
      <c r="I126" s="22" t="n"/>
      <c r="J126" s="18" t="n"/>
      <c r="K126" s="23" t="n"/>
      <c r="L126" s="19" t="n"/>
      <c r="M126" s="18" t="n"/>
      <c r="N126" s="22" t="n"/>
      <c r="O126" s="22" t="n"/>
      <c r="P126" s="23" t="n"/>
      <c r="Q126" s="23" t="n"/>
      <c r="R126" s="22" t="n"/>
      <c r="S126" s="24">
        <f>IF(B126="","",B126-TODAY())</f>
        <v/>
      </c>
      <c r="T126" s="25">
        <f>IF(COUNTA(A126:D126,F126:R126)=0,"",IF(OR(A126="",B126="",C126="",D126="",F126="",G126="",H126="",J126="",M126="",P126="",Q126=""),"Faltan datos",IF(D126&lt;=C126,"Horario no válido",IF(AND(P126&lt;&gt;"Cancelada",SUMPRODUCT(($B$6:$B$205=B126)*($J$6:$J$205=J126)*($P$6:$P$205&lt;&gt;"Cancelada")*($C$6:$C$205&lt;D126)*($D$6:$D$205&gt;C126)*(ROW($B$6:$B$205)&lt;&gt;ROW(B126)))&gt;0),"Solapamiento",IF(AND(B126&lt;TODAY(),P126&lt;&gt;"Realizada",P126&lt;&gt;"Cancelada"),"Fecha pasada",IF(AND(L126&lt;&gt;"",L126&lt;TODAY(),M126&lt;&gt;"Lista",M126&lt;&gt;"No aplica",P126&lt;&gt;"Realizada",P126&lt;&gt;"Cancelada"),"Preparación vencida",IF(AND(O126&lt;&gt;"",B126&gt;=TODAY(),B126-TODAY()&lt;=2,P126&lt;&gt;"Realizada",P126&lt;&gt;"Cancelada"),"Material pendiente","Correcto")))))))</f>
        <v/>
      </c>
    </row>
    <row r="127" ht="31" customHeight="1">
      <c r="A127" s="18" t="n"/>
      <c r="B127" s="19" t="n"/>
      <c r="C127" s="37" t="n"/>
      <c r="D127" s="37" t="n"/>
      <c r="E127" s="21">
        <f>IF(OR(B127="",C127="",D127=""),"",IF(D127&lt;=C127,"",(D127-C127)*24))</f>
        <v/>
      </c>
      <c r="F127" s="22" t="n"/>
      <c r="G127" s="18" t="n"/>
      <c r="H127" s="18" t="n"/>
      <c r="I127" s="22" t="n"/>
      <c r="J127" s="18" t="n"/>
      <c r="K127" s="23" t="n"/>
      <c r="L127" s="19" t="n"/>
      <c r="M127" s="18" t="n"/>
      <c r="N127" s="22" t="n"/>
      <c r="O127" s="22" t="n"/>
      <c r="P127" s="23" t="n"/>
      <c r="Q127" s="23" t="n"/>
      <c r="R127" s="22" t="n"/>
      <c r="S127" s="24">
        <f>IF(B127="","",B127-TODAY())</f>
        <v/>
      </c>
      <c r="T127" s="25">
        <f>IF(COUNTA(A127:D127,F127:R127)=0,"",IF(OR(A127="",B127="",C127="",D127="",F127="",G127="",H127="",J127="",M127="",P127="",Q127=""),"Faltan datos",IF(D127&lt;=C127,"Horario no válido",IF(AND(P127&lt;&gt;"Cancelada",SUMPRODUCT(($B$6:$B$205=B127)*($J$6:$J$205=J127)*($P$6:$P$205&lt;&gt;"Cancelada")*($C$6:$C$205&lt;D127)*($D$6:$D$205&gt;C127)*(ROW($B$6:$B$205)&lt;&gt;ROW(B127)))&gt;0),"Solapamiento",IF(AND(B127&lt;TODAY(),P127&lt;&gt;"Realizada",P127&lt;&gt;"Cancelada"),"Fecha pasada",IF(AND(L127&lt;&gt;"",L127&lt;TODAY(),M127&lt;&gt;"Lista",M127&lt;&gt;"No aplica",P127&lt;&gt;"Realizada",P127&lt;&gt;"Cancelada"),"Preparación vencida",IF(AND(O127&lt;&gt;"",B127&gt;=TODAY(),B127-TODAY()&lt;=2,P127&lt;&gt;"Realizada",P127&lt;&gt;"Cancelada"),"Material pendiente","Correcto")))))))</f>
        <v/>
      </c>
    </row>
    <row r="128" ht="31" customHeight="1">
      <c r="A128" s="18" t="n"/>
      <c r="B128" s="19" t="n"/>
      <c r="C128" s="37" t="n"/>
      <c r="D128" s="37" t="n"/>
      <c r="E128" s="21">
        <f>IF(OR(B128="",C128="",D128=""),"",IF(D128&lt;=C128,"",(D128-C128)*24))</f>
        <v/>
      </c>
      <c r="F128" s="22" t="n"/>
      <c r="G128" s="18" t="n"/>
      <c r="H128" s="18" t="n"/>
      <c r="I128" s="22" t="n"/>
      <c r="J128" s="18" t="n"/>
      <c r="K128" s="23" t="n"/>
      <c r="L128" s="19" t="n"/>
      <c r="M128" s="18" t="n"/>
      <c r="N128" s="22" t="n"/>
      <c r="O128" s="22" t="n"/>
      <c r="P128" s="23" t="n"/>
      <c r="Q128" s="23" t="n"/>
      <c r="R128" s="22" t="n"/>
      <c r="S128" s="24">
        <f>IF(B128="","",B128-TODAY())</f>
        <v/>
      </c>
      <c r="T128" s="25">
        <f>IF(COUNTA(A128:D128,F128:R128)=0,"",IF(OR(A128="",B128="",C128="",D128="",F128="",G128="",H128="",J128="",M128="",P128="",Q128=""),"Faltan datos",IF(D128&lt;=C128,"Horario no válido",IF(AND(P128&lt;&gt;"Cancelada",SUMPRODUCT(($B$6:$B$205=B128)*($J$6:$J$205=J128)*($P$6:$P$205&lt;&gt;"Cancelada")*($C$6:$C$205&lt;D128)*($D$6:$D$205&gt;C128)*(ROW($B$6:$B$205)&lt;&gt;ROW(B128)))&gt;0),"Solapamiento",IF(AND(B128&lt;TODAY(),P128&lt;&gt;"Realizada",P128&lt;&gt;"Cancelada"),"Fecha pasada",IF(AND(L128&lt;&gt;"",L128&lt;TODAY(),M128&lt;&gt;"Lista",M128&lt;&gt;"No aplica",P128&lt;&gt;"Realizada",P128&lt;&gt;"Cancelada"),"Preparación vencida",IF(AND(O128&lt;&gt;"",B128&gt;=TODAY(),B128-TODAY()&lt;=2,P128&lt;&gt;"Realizada",P128&lt;&gt;"Cancelada"),"Material pendiente","Correcto")))))))</f>
        <v/>
      </c>
    </row>
    <row r="129" ht="31" customHeight="1">
      <c r="A129" s="18" t="n"/>
      <c r="B129" s="19" t="n"/>
      <c r="C129" s="37" t="n"/>
      <c r="D129" s="37" t="n"/>
      <c r="E129" s="21">
        <f>IF(OR(B129="",C129="",D129=""),"",IF(D129&lt;=C129,"",(D129-C129)*24))</f>
        <v/>
      </c>
      <c r="F129" s="22" t="n"/>
      <c r="G129" s="18" t="n"/>
      <c r="H129" s="18" t="n"/>
      <c r="I129" s="22" t="n"/>
      <c r="J129" s="18" t="n"/>
      <c r="K129" s="23" t="n"/>
      <c r="L129" s="19" t="n"/>
      <c r="M129" s="18" t="n"/>
      <c r="N129" s="22" t="n"/>
      <c r="O129" s="22" t="n"/>
      <c r="P129" s="23" t="n"/>
      <c r="Q129" s="23" t="n"/>
      <c r="R129" s="22" t="n"/>
      <c r="S129" s="24">
        <f>IF(B129="","",B129-TODAY())</f>
        <v/>
      </c>
      <c r="T129" s="25">
        <f>IF(COUNTA(A129:D129,F129:R129)=0,"",IF(OR(A129="",B129="",C129="",D129="",F129="",G129="",H129="",J129="",M129="",P129="",Q129=""),"Faltan datos",IF(D129&lt;=C129,"Horario no válido",IF(AND(P129&lt;&gt;"Cancelada",SUMPRODUCT(($B$6:$B$205=B129)*($J$6:$J$205=J129)*($P$6:$P$205&lt;&gt;"Cancelada")*($C$6:$C$205&lt;D129)*($D$6:$D$205&gt;C129)*(ROW($B$6:$B$205)&lt;&gt;ROW(B129)))&gt;0),"Solapamiento",IF(AND(B129&lt;TODAY(),P129&lt;&gt;"Realizada",P129&lt;&gt;"Cancelada"),"Fecha pasada",IF(AND(L129&lt;&gt;"",L129&lt;TODAY(),M129&lt;&gt;"Lista",M129&lt;&gt;"No aplica",P129&lt;&gt;"Realizada",P129&lt;&gt;"Cancelada"),"Preparación vencida",IF(AND(O129&lt;&gt;"",B129&gt;=TODAY(),B129-TODAY()&lt;=2,P129&lt;&gt;"Realizada",P129&lt;&gt;"Cancelada"),"Material pendiente","Correcto")))))))</f>
        <v/>
      </c>
    </row>
    <row r="130" ht="31" customHeight="1">
      <c r="A130" s="18" t="n"/>
      <c r="B130" s="19" t="n"/>
      <c r="C130" s="37" t="n"/>
      <c r="D130" s="37" t="n"/>
      <c r="E130" s="21">
        <f>IF(OR(B130="",C130="",D130=""),"",IF(D130&lt;=C130,"",(D130-C130)*24))</f>
        <v/>
      </c>
      <c r="F130" s="22" t="n"/>
      <c r="G130" s="18" t="n"/>
      <c r="H130" s="18" t="n"/>
      <c r="I130" s="22" t="n"/>
      <c r="J130" s="18" t="n"/>
      <c r="K130" s="23" t="n"/>
      <c r="L130" s="19" t="n"/>
      <c r="M130" s="18" t="n"/>
      <c r="N130" s="22" t="n"/>
      <c r="O130" s="22" t="n"/>
      <c r="P130" s="23" t="n"/>
      <c r="Q130" s="23" t="n"/>
      <c r="R130" s="22" t="n"/>
      <c r="S130" s="24">
        <f>IF(B130="","",B130-TODAY())</f>
        <v/>
      </c>
      <c r="T130" s="25">
        <f>IF(COUNTA(A130:D130,F130:R130)=0,"",IF(OR(A130="",B130="",C130="",D130="",F130="",G130="",H130="",J130="",M130="",P130="",Q130=""),"Faltan datos",IF(D130&lt;=C130,"Horario no válido",IF(AND(P130&lt;&gt;"Cancelada",SUMPRODUCT(($B$6:$B$205=B130)*($J$6:$J$205=J130)*($P$6:$P$205&lt;&gt;"Cancelada")*($C$6:$C$205&lt;D130)*($D$6:$D$205&gt;C130)*(ROW($B$6:$B$205)&lt;&gt;ROW(B130)))&gt;0),"Solapamiento",IF(AND(B130&lt;TODAY(),P130&lt;&gt;"Realizada",P130&lt;&gt;"Cancelada"),"Fecha pasada",IF(AND(L130&lt;&gt;"",L130&lt;TODAY(),M130&lt;&gt;"Lista",M130&lt;&gt;"No aplica",P130&lt;&gt;"Realizada",P130&lt;&gt;"Cancelada"),"Preparación vencida",IF(AND(O130&lt;&gt;"",B130&gt;=TODAY(),B130-TODAY()&lt;=2,P130&lt;&gt;"Realizada",P130&lt;&gt;"Cancelada"),"Material pendiente","Correcto")))))))</f>
        <v/>
      </c>
    </row>
    <row r="131" ht="31" customHeight="1">
      <c r="A131" s="18" t="n"/>
      <c r="B131" s="19" t="n"/>
      <c r="C131" s="37" t="n"/>
      <c r="D131" s="37" t="n"/>
      <c r="E131" s="21">
        <f>IF(OR(B131="",C131="",D131=""),"",IF(D131&lt;=C131,"",(D131-C131)*24))</f>
        <v/>
      </c>
      <c r="F131" s="22" t="n"/>
      <c r="G131" s="18" t="n"/>
      <c r="H131" s="18" t="n"/>
      <c r="I131" s="22" t="n"/>
      <c r="J131" s="18" t="n"/>
      <c r="K131" s="23" t="n"/>
      <c r="L131" s="19" t="n"/>
      <c r="M131" s="18" t="n"/>
      <c r="N131" s="22" t="n"/>
      <c r="O131" s="22" t="n"/>
      <c r="P131" s="23" t="n"/>
      <c r="Q131" s="23" t="n"/>
      <c r="R131" s="22" t="n"/>
      <c r="S131" s="24">
        <f>IF(B131="","",B131-TODAY())</f>
        <v/>
      </c>
      <c r="T131" s="25">
        <f>IF(COUNTA(A131:D131,F131:R131)=0,"",IF(OR(A131="",B131="",C131="",D131="",F131="",G131="",H131="",J131="",M131="",P131="",Q131=""),"Faltan datos",IF(D131&lt;=C131,"Horario no válido",IF(AND(P131&lt;&gt;"Cancelada",SUMPRODUCT(($B$6:$B$205=B131)*($J$6:$J$205=J131)*($P$6:$P$205&lt;&gt;"Cancelada")*($C$6:$C$205&lt;D131)*($D$6:$D$205&gt;C131)*(ROW($B$6:$B$205)&lt;&gt;ROW(B131)))&gt;0),"Solapamiento",IF(AND(B131&lt;TODAY(),P131&lt;&gt;"Realizada",P131&lt;&gt;"Cancelada"),"Fecha pasada",IF(AND(L131&lt;&gt;"",L131&lt;TODAY(),M131&lt;&gt;"Lista",M131&lt;&gt;"No aplica",P131&lt;&gt;"Realizada",P131&lt;&gt;"Cancelada"),"Preparación vencida",IF(AND(O131&lt;&gt;"",B131&gt;=TODAY(),B131-TODAY()&lt;=2,P131&lt;&gt;"Realizada",P131&lt;&gt;"Cancelada"),"Material pendiente","Correcto")))))))</f>
        <v/>
      </c>
    </row>
    <row r="132" ht="31" customHeight="1">
      <c r="A132" s="18" t="n"/>
      <c r="B132" s="19" t="n"/>
      <c r="C132" s="37" t="n"/>
      <c r="D132" s="37" t="n"/>
      <c r="E132" s="21">
        <f>IF(OR(B132="",C132="",D132=""),"",IF(D132&lt;=C132,"",(D132-C132)*24))</f>
        <v/>
      </c>
      <c r="F132" s="22" t="n"/>
      <c r="G132" s="18" t="n"/>
      <c r="H132" s="18" t="n"/>
      <c r="I132" s="22" t="n"/>
      <c r="J132" s="18" t="n"/>
      <c r="K132" s="23" t="n"/>
      <c r="L132" s="19" t="n"/>
      <c r="M132" s="18" t="n"/>
      <c r="N132" s="22" t="n"/>
      <c r="O132" s="22" t="n"/>
      <c r="P132" s="23" t="n"/>
      <c r="Q132" s="23" t="n"/>
      <c r="R132" s="22" t="n"/>
      <c r="S132" s="24">
        <f>IF(B132="","",B132-TODAY())</f>
        <v/>
      </c>
      <c r="T132" s="25">
        <f>IF(COUNTA(A132:D132,F132:R132)=0,"",IF(OR(A132="",B132="",C132="",D132="",F132="",G132="",H132="",J132="",M132="",P132="",Q132=""),"Faltan datos",IF(D132&lt;=C132,"Horario no válido",IF(AND(P132&lt;&gt;"Cancelada",SUMPRODUCT(($B$6:$B$205=B132)*($J$6:$J$205=J132)*($P$6:$P$205&lt;&gt;"Cancelada")*($C$6:$C$205&lt;D132)*($D$6:$D$205&gt;C132)*(ROW($B$6:$B$205)&lt;&gt;ROW(B132)))&gt;0),"Solapamiento",IF(AND(B132&lt;TODAY(),P132&lt;&gt;"Realizada",P132&lt;&gt;"Cancelada"),"Fecha pasada",IF(AND(L132&lt;&gt;"",L132&lt;TODAY(),M132&lt;&gt;"Lista",M132&lt;&gt;"No aplica",P132&lt;&gt;"Realizada",P132&lt;&gt;"Cancelada"),"Preparación vencida",IF(AND(O132&lt;&gt;"",B132&gt;=TODAY(),B132-TODAY()&lt;=2,P132&lt;&gt;"Realizada",P132&lt;&gt;"Cancelada"),"Material pendiente","Correcto")))))))</f>
        <v/>
      </c>
    </row>
    <row r="133" ht="31" customHeight="1">
      <c r="A133" s="18" t="n"/>
      <c r="B133" s="19" t="n"/>
      <c r="C133" s="37" t="n"/>
      <c r="D133" s="37" t="n"/>
      <c r="E133" s="21">
        <f>IF(OR(B133="",C133="",D133=""),"",IF(D133&lt;=C133,"",(D133-C133)*24))</f>
        <v/>
      </c>
      <c r="F133" s="22" t="n"/>
      <c r="G133" s="18" t="n"/>
      <c r="H133" s="18" t="n"/>
      <c r="I133" s="22" t="n"/>
      <c r="J133" s="18" t="n"/>
      <c r="K133" s="23" t="n"/>
      <c r="L133" s="19" t="n"/>
      <c r="M133" s="18" t="n"/>
      <c r="N133" s="22" t="n"/>
      <c r="O133" s="22" t="n"/>
      <c r="P133" s="23" t="n"/>
      <c r="Q133" s="23" t="n"/>
      <c r="R133" s="22" t="n"/>
      <c r="S133" s="24">
        <f>IF(B133="","",B133-TODAY())</f>
        <v/>
      </c>
      <c r="T133" s="25">
        <f>IF(COUNTA(A133:D133,F133:R133)=0,"",IF(OR(A133="",B133="",C133="",D133="",F133="",G133="",H133="",J133="",M133="",P133="",Q133=""),"Faltan datos",IF(D133&lt;=C133,"Horario no válido",IF(AND(P133&lt;&gt;"Cancelada",SUMPRODUCT(($B$6:$B$205=B133)*($J$6:$J$205=J133)*($P$6:$P$205&lt;&gt;"Cancelada")*($C$6:$C$205&lt;D133)*($D$6:$D$205&gt;C133)*(ROW($B$6:$B$205)&lt;&gt;ROW(B133)))&gt;0),"Solapamiento",IF(AND(B133&lt;TODAY(),P133&lt;&gt;"Realizada",P133&lt;&gt;"Cancelada"),"Fecha pasada",IF(AND(L133&lt;&gt;"",L133&lt;TODAY(),M133&lt;&gt;"Lista",M133&lt;&gt;"No aplica",P133&lt;&gt;"Realizada",P133&lt;&gt;"Cancelada"),"Preparación vencida",IF(AND(O133&lt;&gt;"",B133&gt;=TODAY(),B133-TODAY()&lt;=2,P133&lt;&gt;"Realizada",P133&lt;&gt;"Cancelada"),"Material pendiente","Correcto")))))))</f>
        <v/>
      </c>
    </row>
    <row r="134" ht="31" customHeight="1">
      <c r="A134" s="18" t="n"/>
      <c r="B134" s="19" t="n"/>
      <c r="C134" s="37" t="n"/>
      <c r="D134" s="37" t="n"/>
      <c r="E134" s="21">
        <f>IF(OR(B134="",C134="",D134=""),"",IF(D134&lt;=C134,"",(D134-C134)*24))</f>
        <v/>
      </c>
      <c r="F134" s="22" t="n"/>
      <c r="G134" s="18" t="n"/>
      <c r="H134" s="18" t="n"/>
      <c r="I134" s="22" t="n"/>
      <c r="J134" s="18" t="n"/>
      <c r="K134" s="23" t="n"/>
      <c r="L134" s="19" t="n"/>
      <c r="M134" s="18" t="n"/>
      <c r="N134" s="22" t="n"/>
      <c r="O134" s="22" t="n"/>
      <c r="P134" s="23" t="n"/>
      <c r="Q134" s="23" t="n"/>
      <c r="R134" s="22" t="n"/>
      <c r="S134" s="24">
        <f>IF(B134="","",B134-TODAY())</f>
        <v/>
      </c>
      <c r="T134" s="25">
        <f>IF(COUNTA(A134:D134,F134:R134)=0,"",IF(OR(A134="",B134="",C134="",D134="",F134="",G134="",H134="",J134="",M134="",P134="",Q134=""),"Faltan datos",IF(D134&lt;=C134,"Horario no válido",IF(AND(P134&lt;&gt;"Cancelada",SUMPRODUCT(($B$6:$B$205=B134)*($J$6:$J$205=J134)*($P$6:$P$205&lt;&gt;"Cancelada")*($C$6:$C$205&lt;D134)*($D$6:$D$205&gt;C134)*(ROW($B$6:$B$205)&lt;&gt;ROW(B134)))&gt;0),"Solapamiento",IF(AND(B134&lt;TODAY(),P134&lt;&gt;"Realizada",P134&lt;&gt;"Cancelada"),"Fecha pasada",IF(AND(L134&lt;&gt;"",L134&lt;TODAY(),M134&lt;&gt;"Lista",M134&lt;&gt;"No aplica",P134&lt;&gt;"Realizada",P134&lt;&gt;"Cancelada"),"Preparación vencida",IF(AND(O134&lt;&gt;"",B134&gt;=TODAY(),B134-TODAY()&lt;=2,P134&lt;&gt;"Realizada",P134&lt;&gt;"Cancelada"),"Material pendiente","Correcto")))))))</f>
        <v/>
      </c>
    </row>
    <row r="135" ht="31" customHeight="1">
      <c r="A135" s="18" t="n"/>
      <c r="B135" s="19" t="n"/>
      <c r="C135" s="37" t="n"/>
      <c r="D135" s="37" t="n"/>
      <c r="E135" s="21">
        <f>IF(OR(B135="",C135="",D135=""),"",IF(D135&lt;=C135,"",(D135-C135)*24))</f>
        <v/>
      </c>
      <c r="F135" s="22" t="n"/>
      <c r="G135" s="18" t="n"/>
      <c r="H135" s="18" t="n"/>
      <c r="I135" s="22" t="n"/>
      <c r="J135" s="18" t="n"/>
      <c r="K135" s="23" t="n"/>
      <c r="L135" s="19" t="n"/>
      <c r="M135" s="18" t="n"/>
      <c r="N135" s="22" t="n"/>
      <c r="O135" s="22" t="n"/>
      <c r="P135" s="23" t="n"/>
      <c r="Q135" s="23" t="n"/>
      <c r="R135" s="22" t="n"/>
      <c r="S135" s="24">
        <f>IF(B135="","",B135-TODAY())</f>
        <v/>
      </c>
      <c r="T135" s="25">
        <f>IF(COUNTA(A135:D135,F135:R135)=0,"",IF(OR(A135="",B135="",C135="",D135="",F135="",G135="",H135="",J135="",M135="",P135="",Q135=""),"Faltan datos",IF(D135&lt;=C135,"Horario no válido",IF(AND(P135&lt;&gt;"Cancelada",SUMPRODUCT(($B$6:$B$205=B135)*($J$6:$J$205=J135)*($P$6:$P$205&lt;&gt;"Cancelada")*($C$6:$C$205&lt;D135)*($D$6:$D$205&gt;C135)*(ROW($B$6:$B$205)&lt;&gt;ROW(B135)))&gt;0),"Solapamiento",IF(AND(B135&lt;TODAY(),P135&lt;&gt;"Realizada",P135&lt;&gt;"Cancelada"),"Fecha pasada",IF(AND(L135&lt;&gt;"",L135&lt;TODAY(),M135&lt;&gt;"Lista",M135&lt;&gt;"No aplica",P135&lt;&gt;"Realizada",P135&lt;&gt;"Cancelada"),"Preparación vencida",IF(AND(O135&lt;&gt;"",B135&gt;=TODAY(),B135-TODAY()&lt;=2,P135&lt;&gt;"Realizada",P135&lt;&gt;"Cancelada"),"Material pendiente","Correcto")))))))</f>
        <v/>
      </c>
    </row>
    <row r="136" ht="31" customHeight="1">
      <c r="A136" s="18" t="n"/>
      <c r="B136" s="19" t="n"/>
      <c r="C136" s="37" t="n"/>
      <c r="D136" s="37" t="n"/>
      <c r="E136" s="21">
        <f>IF(OR(B136="",C136="",D136=""),"",IF(D136&lt;=C136,"",(D136-C136)*24))</f>
        <v/>
      </c>
      <c r="F136" s="22" t="n"/>
      <c r="G136" s="18" t="n"/>
      <c r="H136" s="18" t="n"/>
      <c r="I136" s="22" t="n"/>
      <c r="J136" s="18" t="n"/>
      <c r="K136" s="23" t="n"/>
      <c r="L136" s="19" t="n"/>
      <c r="M136" s="18" t="n"/>
      <c r="N136" s="22" t="n"/>
      <c r="O136" s="22" t="n"/>
      <c r="P136" s="23" t="n"/>
      <c r="Q136" s="23" t="n"/>
      <c r="R136" s="22" t="n"/>
      <c r="S136" s="24">
        <f>IF(B136="","",B136-TODAY())</f>
        <v/>
      </c>
      <c r="T136" s="25">
        <f>IF(COUNTA(A136:D136,F136:R136)=0,"",IF(OR(A136="",B136="",C136="",D136="",F136="",G136="",H136="",J136="",M136="",P136="",Q136=""),"Faltan datos",IF(D136&lt;=C136,"Horario no válido",IF(AND(P136&lt;&gt;"Cancelada",SUMPRODUCT(($B$6:$B$205=B136)*($J$6:$J$205=J136)*($P$6:$P$205&lt;&gt;"Cancelada")*($C$6:$C$205&lt;D136)*($D$6:$D$205&gt;C136)*(ROW($B$6:$B$205)&lt;&gt;ROW(B136)))&gt;0),"Solapamiento",IF(AND(B136&lt;TODAY(),P136&lt;&gt;"Realizada",P136&lt;&gt;"Cancelada"),"Fecha pasada",IF(AND(L136&lt;&gt;"",L136&lt;TODAY(),M136&lt;&gt;"Lista",M136&lt;&gt;"No aplica",P136&lt;&gt;"Realizada",P136&lt;&gt;"Cancelada"),"Preparación vencida",IF(AND(O136&lt;&gt;"",B136&gt;=TODAY(),B136-TODAY()&lt;=2,P136&lt;&gt;"Realizada",P136&lt;&gt;"Cancelada"),"Material pendiente","Correcto")))))))</f>
        <v/>
      </c>
    </row>
    <row r="137" ht="31" customHeight="1">
      <c r="A137" s="18" t="n"/>
      <c r="B137" s="19" t="n"/>
      <c r="C137" s="37" t="n"/>
      <c r="D137" s="37" t="n"/>
      <c r="E137" s="21">
        <f>IF(OR(B137="",C137="",D137=""),"",IF(D137&lt;=C137,"",(D137-C137)*24))</f>
        <v/>
      </c>
      <c r="F137" s="22" t="n"/>
      <c r="G137" s="18" t="n"/>
      <c r="H137" s="18" t="n"/>
      <c r="I137" s="22" t="n"/>
      <c r="J137" s="18" t="n"/>
      <c r="K137" s="23" t="n"/>
      <c r="L137" s="19" t="n"/>
      <c r="M137" s="18" t="n"/>
      <c r="N137" s="22" t="n"/>
      <c r="O137" s="22" t="n"/>
      <c r="P137" s="23" t="n"/>
      <c r="Q137" s="23" t="n"/>
      <c r="R137" s="22" t="n"/>
      <c r="S137" s="24">
        <f>IF(B137="","",B137-TODAY())</f>
        <v/>
      </c>
      <c r="T137" s="25">
        <f>IF(COUNTA(A137:D137,F137:R137)=0,"",IF(OR(A137="",B137="",C137="",D137="",F137="",G137="",H137="",J137="",M137="",P137="",Q137=""),"Faltan datos",IF(D137&lt;=C137,"Horario no válido",IF(AND(P137&lt;&gt;"Cancelada",SUMPRODUCT(($B$6:$B$205=B137)*($J$6:$J$205=J137)*($P$6:$P$205&lt;&gt;"Cancelada")*($C$6:$C$205&lt;D137)*($D$6:$D$205&gt;C137)*(ROW($B$6:$B$205)&lt;&gt;ROW(B137)))&gt;0),"Solapamiento",IF(AND(B137&lt;TODAY(),P137&lt;&gt;"Realizada",P137&lt;&gt;"Cancelada"),"Fecha pasada",IF(AND(L137&lt;&gt;"",L137&lt;TODAY(),M137&lt;&gt;"Lista",M137&lt;&gt;"No aplica",P137&lt;&gt;"Realizada",P137&lt;&gt;"Cancelada"),"Preparación vencida",IF(AND(O137&lt;&gt;"",B137&gt;=TODAY(),B137-TODAY()&lt;=2,P137&lt;&gt;"Realizada",P137&lt;&gt;"Cancelada"),"Material pendiente","Correcto")))))))</f>
        <v/>
      </c>
    </row>
    <row r="138" ht="31" customHeight="1">
      <c r="A138" s="18" t="n"/>
      <c r="B138" s="19" t="n"/>
      <c r="C138" s="37" t="n"/>
      <c r="D138" s="37" t="n"/>
      <c r="E138" s="21">
        <f>IF(OR(B138="",C138="",D138=""),"",IF(D138&lt;=C138,"",(D138-C138)*24))</f>
        <v/>
      </c>
      <c r="F138" s="22" t="n"/>
      <c r="G138" s="18" t="n"/>
      <c r="H138" s="18" t="n"/>
      <c r="I138" s="22" t="n"/>
      <c r="J138" s="18" t="n"/>
      <c r="K138" s="23" t="n"/>
      <c r="L138" s="19" t="n"/>
      <c r="M138" s="18" t="n"/>
      <c r="N138" s="22" t="n"/>
      <c r="O138" s="22" t="n"/>
      <c r="P138" s="23" t="n"/>
      <c r="Q138" s="23" t="n"/>
      <c r="R138" s="22" t="n"/>
      <c r="S138" s="24">
        <f>IF(B138="","",B138-TODAY())</f>
        <v/>
      </c>
      <c r="T138" s="25">
        <f>IF(COUNTA(A138:D138,F138:R138)=0,"",IF(OR(A138="",B138="",C138="",D138="",F138="",G138="",H138="",J138="",M138="",P138="",Q138=""),"Faltan datos",IF(D138&lt;=C138,"Horario no válido",IF(AND(P138&lt;&gt;"Cancelada",SUMPRODUCT(($B$6:$B$205=B138)*($J$6:$J$205=J138)*($P$6:$P$205&lt;&gt;"Cancelada")*($C$6:$C$205&lt;D138)*($D$6:$D$205&gt;C138)*(ROW($B$6:$B$205)&lt;&gt;ROW(B138)))&gt;0),"Solapamiento",IF(AND(B138&lt;TODAY(),P138&lt;&gt;"Realizada",P138&lt;&gt;"Cancelada"),"Fecha pasada",IF(AND(L138&lt;&gt;"",L138&lt;TODAY(),M138&lt;&gt;"Lista",M138&lt;&gt;"No aplica",P138&lt;&gt;"Realizada",P138&lt;&gt;"Cancelada"),"Preparación vencida",IF(AND(O138&lt;&gt;"",B138&gt;=TODAY(),B138-TODAY()&lt;=2,P138&lt;&gt;"Realizada",P138&lt;&gt;"Cancelada"),"Material pendiente","Correcto")))))))</f>
        <v/>
      </c>
    </row>
    <row r="139" ht="31" customHeight="1">
      <c r="A139" s="18" t="n"/>
      <c r="B139" s="19" t="n"/>
      <c r="C139" s="37" t="n"/>
      <c r="D139" s="37" t="n"/>
      <c r="E139" s="21">
        <f>IF(OR(B139="",C139="",D139=""),"",IF(D139&lt;=C139,"",(D139-C139)*24))</f>
        <v/>
      </c>
      <c r="F139" s="22" t="n"/>
      <c r="G139" s="18" t="n"/>
      <c r="H139" s="18" t="n"/>
      <c r="I139" s="22" t="n"/>
      <c r="J139" s="18" t="n"/>
      <c r="K139" s="23" t="n"/>
      <c r="L139" s="19" t="n"/>
      <c r="M139" s="18" t="n"/>
      <c r="N139" s="22" t="n"/>
      <c r="O139" s="22" t="n"/>
      <c r="P139" s="23" t="n"/>
      <c r="Q139" s="23" t="n"/>
      <c r="R139" s="22" t="n"/>
      <c r="S139" s="24">
        <f>IF(B139="","",B139-TODAY())</f>
        <v/>
      </c>
      <c r="T139" s="25">
        <f>IF(COUNTA(A139:D139,F139:R139)=0,"",IF(OR(A139="",B139="",C139="",D139="",F139="",G139="",H139="",J139="",M139="",P139="",Q139=""),"Faltan datos",IF(D139&lt;=C139,"Horario no válido",IF(AND(P139&lt;&gt;"Cancelada",SUMPRODUCT(($B$6:$B$205=B139)*($J$6:$J$205=J139)*($P$6:$P$205&lt;&gt;"Cancelada")*($C$6:$C$205&lt;D139)*($D$6:$D$205&gt;C139)*(ROW($B$6:$B$205)&lt;&gt;ROW(B139)))&gt;0),"Solapamiento",IF(AND(B139&lt;TODAY(),P139&lt;&gt;"Realizada",P139&lt;&gt;"Cancelada"),"Fecha pasada",IF(AND(L139&lt;&gt;"",L139&lt;TODAY(),M139&lt;&gt;"Lista",M139&lt;&gt;"No aplica",P139&lt;&gt;"Realizada",P139&lt;&gt;"Cancelada"),"Preparación vencida",IF(AND(O139&lt;&gt;"",B139&gt;=TODAY(),B139-TODAY()&lt;=2,P139&lt;&gt;"Realizada",P139&lt;&gt;"Cancelada"),"Material pendiente","Correcto")))))))</f>
        <v/>
      </c>
    </row>
    <row r="140" ht="31" customHeight="1">
      <c r="A140" s="18" t="n"/>
      <c r="B140" s="19" t="n"/>
      <c r="C140" s="37" t="n"/>
      <c r="D140" s="37" t="n"/>
      <c r="E140" s="21">
        <f>IF(OR(B140="",C140="",D140=""),"",IF(D140&lt;=C140,"",(D140-C140)*24))</f>
        <v/>
      </c>
      <c r="F140" s="22" t="n"/>
      <c r="G140" s="18" t="n"/>
      <c r="H140" s="18" t="n"/>
      <c r="I140" s="22" t="n"/>
      <c r="J140" s="18" t="n"/>
      <c r="K140" s="23" t="n"/>
      <c r="L140" s="19" t="n"/>
      <c r="M140" s="18" t="n"/>
      <c r="N140" s="22" t="n"/>
      <c r="O140" s="22" t="n"/>
      <c r="P140" s="23" t="n"/>
      <c r="Q140" s="23" t="n"/>
      <c r="R140" s="22" t="n"/>
      <c r="S140" s="24">
        <f>IF(B140="","",B140-TODAY())</f>
        <v/>
      </c>
      <c r="T140" s="25">
        <f>IF(COUNTA(A140:D140,F140:R140)=0,"",IF(OR(A140="",B140="",C140="",D140="",F140="",G140="",H140="",J140="",M140="",P140="",Q140=""),"Faltan datos",IF(D140&lt;=C140,"Horario no válido",IF(AND(P140&lt;&gt;"Cancelada",SUMPRODUCT(($B$6:$B$205=B140)*($J$6:$J$205=J140)*($P$6:$P$205&lt;&gt;"Cancelada")*($C$6:$C$205&lt;D140)*($D$6:$D$205&gt;C140)*(ROW($B$6:$B$205)&lt;&gt;ROW(B140)))&gt;0),"Solapamiento",IF(AND(B140&lt;TODAY(),P140&lt;&gt;"Realizada",P140&lt;&gt;"Cancelada"),"Fecha pasada",IF(AND(L140&lt;&gt;"",L140&lt;TODAY(),M140&lt;&gt;"Lista",M140&lt;&gt;"No aplica",P140&lt;&gt;"Realizada",P140&lt;&gt;"Cancelada"),"Preparación vencida",IF(AND(O140&lt;&gt;"",B140&gt;=TODAY(),B140-TODAY()&lt;=2,P140&lt;&gt;"Realizada",P140&lt;&gt;"Cancelada"),"Material pendiente","Correcto")))))))</f>
        <v/>
      </c>
    </row>
    <row r="141" ht="31" customHeight="1">
      <c r="A141" s="18" t="n"/>
      <c r="B141" s="19" t="n"/>
      <c r="C141" s="37" t="n"/>
      <c r="D141" s="37" t="n"/>
      <c r="E141" s="21">
        <f>IF(OR(B141="",C141="",D141=""),"",IF(D141&lt;=C141,"",(D141-C141)*24))</f>
        <v/>
      </c>
      <c r="F141" s="22" t="n"/>
      <c r="G141" s="18" t="n"/>
      <c r="H141" s="18" t="n"/>
      <c r="I141" s="22" t="n"/>
      <c r="J141" s="18" t="n"/>
      <c r="K141" s="23" t="n"/>
      <c r="L141" s="19" t="n"/>
      <c r="M141" s="18" t="n"/>
      <c r="N141" s="22" t="n"/>
      <c r="O141" s="22" t="n"/>
      <c r="P141" s="23" t="n"/>
      <c r="Q141" s="23" t="n"/>
      <c r="R141" s="22" t="n"/>
      <c r="S141" s="24">
        <f>IF(B141="","",B141-TODAY())</f>
        <v/>
      </c>
      <c r="T141" s="25">
        <f>IF(COUNTA(A141:D141,F141:R141)=0,"",IF(OR(A141="",B141="",C141="",D141="",F141="",G141="",H141="",J141="",M141="",P141="",Q141=""),"Faltan datos",IF(D141&lt;=C141,"Horario no válido",IF(AND(P141&lt;&gt;"Cancelada",SUMPRODUCT(($B$6:$B$205=B141)*($J$6:$J$205=J141)*($P$6:$P$205&lt;&gt;"Cancelada")*($C$6:$C$205&lt;D141)*($D$6:$D$205&gt;C141)*(ROW($B$6:$B$205)&lt;&gt;ROW(B141)))&gt;0),"Solapamiento",IF(AND(B141&lt;TODAY(),P141&lt;&gt;"Realizada",P141&lt;&gt;"Cancelada"),"Fecha pasada",IF(AND(L141&lt;&gt;"",L141&lt;TODAY(),M141&lt;&gt;"Lista",M141&lt;&gt;"No aplica",P141&lt;&gt;"Realizada",P141&lt;&gt;"Cancelada"),"Preparación vencida",IF(AND(O141&lt;&gt;"",B141&gt;=TODAY(),B141-TODAY()&lt;=2,P141&lt;&gt;"Realizada",P141&lt;&gt;"Cancelada"),"Material pendiente","Correcto")))))))</f>
        <v/>
      </c>
    </row>
    <row r="142" ht="31" customHeight="1">
      <c r="A142" s="18" t="n"/>
      <c r="B142" s="19" t="n"/>
      <c r="C142" s="37" t="n"/>
      <c r="D142" s="37" t="n"/>
      <c r="E142" s="21">
        <f>IF(OR(B142="",C142="",D142=""),"",IF(D142&lt;=C142,"",(D142-C142)*24))</f>
        <v/>
      </c>
      <c r="F142" s="22" t="n"/>
      <c r="G142" s="18" t="n"/>
      <c r="H142" s="18" t="n"/>
      <c r="I142" s="22" t="n"/>
      <c r="J142" s="18" t="n"/>
      <c r="K142" s="23" t="n"/>
      <c r="L142" s="19" t="n"/>
      <c r="M142" s="18" t="n"/>
      <c r="N142" s="22" t="n"/>
      <c r="O142" s="22" t="n"/>
      <c r="P142" s="23" t="n"/>
      <c r="Q142" s="23" t="n"/>
      <c r="R142" s="22" t="n"/>
      <c r="S142" s="24">
        <f>IF(B142="","",B142-TODAY())</f>
        <v/>
      </c>
      <c r="T142" s="25">
        <f>IF(COUNTA(A142:D142,F142:R142)=0,"",IF(OR(A142="",B142="",C142="",D142="",F142="",G142="",H142="",J142="",M142="",P142="",Q142=""),"Faltan datos",IF(D142&lt;=C142,"Horario no válido",IF(AND(P142&lt;&gt;"Cancelada",SUMPRODUCT(($B$6:$B$205=B142)*($J$6:$J$205=J142)*($P$6:$P$205&lt;&gt;"Cancelada")*($C$6:$C$205&lt;D142)*($D$6:$D$205&gt;C142)*(ROW($B$6:$B$205)&lt;&gt;ROW(B142)))&gt;0),"Solapamiento",IF(AND(B142&lt;TODAY(),P142&lt;&gt;"Realizada",P142&lt;&gt;"Cancelada"),"Fecha pasada",IF(AND(L142&lt;&gt;"",L142&lt;TODAY(),M142&lt;&gt;"Lista",M142&lt;&gt;"No aplica",P142&lt;&gt;"Realizada",P142&lt;&gt;"Cancelada"),"Preparación vencida",IF(AND(O142&lt;&gt;"",B142&gt;=TODAY(),B142-TODAY()&lt;=2,P142&lt;&gt;"Realizada",P142&lt;&gt;"Cancelada"),"Material pendiente","Correcto")))))))</f>
        <v/>
      </c>
    </row>
    <row r="143" ht="31" customHeight="1">
      <c r="A143" s="18" t="n"/>
      <c r="B143" s="19" t="n"/>
      <c r="C143" s="37" t="n"/>
      <c r="D143" s="37" t="n"/>
      <c r="E143" s="21">
        <f>IF(OR(B143="",C143="",D143=""),"",IF(D143&lt;=C143,"",(D143-C143)*24))</f>
        <v/>
      </c>
      <c r="F143" s="22" t="n"/>
      <c r="G143" s="18" t="n"/>
      <c r="H143" s="18" t="n"/>
      <c r="I143" s="22" t="n"/>
      <c r="J143" s="18" t="n"/>
      <c r="K143" s="23" t="n"/>
      <c r="L143" s="19" t="n"/>
      <c r="M143" s="18" t="n"/>
      <c r="N143" s="22" t="n"/>
      <c r="O143" s="22" t="n"/>
      <c r="P143" s="23" t="n"/>
      <c r="Q143" s="23" t="n"/>
      <c r="R143" s="22" t="n"/>
      <c r="S143" s="24">
        <f>IF(B143="","",B143-TODAY())</f>
        <v/>
      </c>
      <c r="T143" s="25">
        <f>IF(COUNTA(A143:D143,F143:R143)=0,"",IF(OR(A143="",B143="",C143="",D143="",F143="",G143="",H143="",J143="",M143="",P143="",Q143=""),"Faltan datos",IF(D143&lt;=C143,"Horario no válido",IF(AND(P143&lt;&gt;"Cancelada",SUMPRODUCT(($B$6:$B$205=B143)*($J$6:$J$205=J143)*($P$6:$P$205&lt;&gt;"Cancelada")*($C$6:$C$205&lt;D143)*($D$6:$D$205&gt;C143)*(ROW($B$6:$B$205)&lt;&gt;ROW(B143)))&gt;0),"Solapamiento",IF(AND(B143&lt;TODAY(),P143&lt;&gt;"Realizada",P143&lt;&gt;"Cancelada"),"Fecha pasada",IF(AND(L143&lt;&gt;"",L143&lt;TODAY(),M143&lt;&gt;"Lista",M143&lt;&gt;"No aplica",P143&lt;&gt;"Realizada",P143&lt;&gt;"Cancelada"),"Preparación vencida",IF(AND(O143&lt;&gt;"",B143&gt;=TODAY(),B143-TODAY()&lt;=2,P143&lt;&gt;"Realizada",P143&lt;&gt;"Cancelada"),"Material pendiente","Correcto")))))))</f>
        <v/>
      </c>
    </row>
    <row r="144" ht="31" customHeight="1">
      <c r="A144" s="18" t="n"/>
      <c r="B144" s="19" t="n"/>
      <c r="C144" s="37" t="n"/>
      <c r="D144" s="37" t="n"/>
      <c r="E144" s="21">
        <f>IF(OR(B144="",C144="",D144=""),"",IF(D144&lt;=C144,"",(D144-C144)*24))</f>
        <v/>
      </c>
      <c r="F144" s="22" t="n"/>
      <c r="G144" s="18" t="n"/>
      <c r="H144" s="18" t="n"/>
      <c r="I144" s="22" t="n"/>
      <c r="J144" s="18" t="n"/>
      <c r="K144" s="23" t="n"/>
      <c r="L144" s="19" t="n"/>
      <c r="M144" s="18" t="n"/>
      <c r="N144" s="22" t="n"/>
      <c r="O144" s="22" t="n"/>
      <c r="P144" s="23" t="n"/>
      <c r="Q144" s="23" t="n"/>
      <c r="R144" s="22" t="n"/>
      <c r="S144" s="24">
        <f>IF(B144="","",B144-TODAY())</f>
        <v/>
      </c>
      <c r="T144" s="25">
        <f>IF(COUNTA(A144:D144,F144:R144)=0,"",IF(OR(A144="",B144="",C144="",D144="",F144="",G144="",H144="",J144="",M144="",P144="",Q144=""),"Faltan datos",IF(D144&lt;=C144,"Horario no válido",IF(AND(P144&lt;&gt;"Cancelada",SUMPRODUCT(($B$6:$B$205=B144)*($J$6:$J$205=J144)*($P$6:$P$205&lt;&gt;"Cancelada")*($C$6:$C$205&lt;D144)*($D$6:$D$205&gt;C144)*(ROW($B$6:$B$205)&lt;&gt;ROW(B144)))&gt;0),"Solapamiento",IF(AND(B144&lt;TODAY(),P144&lt;&gt;"Realizada",P144&lt;&gt;"Cancelada"),"Fecha pasada",IF(AND(L144&lt;&gt;"",L144&lt;TODAY(),M144&lt;&gt;"Lista",M144&lt;&gt;"No aplica",P144&lt;&gt;"Realizada",P144&lt;&gt;"Cancelada"),"Preparación vencida",IF(AND(O144&lt;&gt;"",B144&gt;=TODAY(),B144-TODAY()&lt;=2,P144&lt;&gt;"Realizada",P144&lt;&gt;"Cancelada"),"Material pendiente","Correcto")))))))</f>
        <v/>
      </c>
    </row>
    <row r="145" ht="31" customHeight="1">
      <c r="A145" s="18" t="n"/>
      <c r="B145" s="19" t="n"/>
      <c r="C145" s="37" t="n"/>
      <c r="D145" s="37" t="n"/>
      <c r="E145" s="21">
        <f>IF(OR(B145="",C145="",D145=""),"",IF(D145&lt;=C145,"",(D145-C145)*24))</f>
        <v/>
      </c>
      <c r="F145" s="22" t="n"/>
      <c r="G145" s="18" t="n"/>
      <c r="H145" s="18" t="n"/>
      <c r="I145" s="22" t="n"/>
      <c r="J145" s="18" t="n"/>
      <c r="K145" s="23" t="n"/>
      <c r="L145" s="19" t="n"/>
      <c r="M145" s="18" t="n"/>
      <c r="N145" s="22" t="n"/>
      <c r="O145" s="22" t="n"/>
      <c r="P145" s="23" t="n"/>
      <c r="Q145" s="23" t="n"/>
      <c r="R145" s="22" t="n"/>
      <c r="S145" s="24">
        <f>IF(B145="","",B145-TODAY())</f>
        <v/>
      </c>
      <c r="T145" s="25">
        <f>IF(COUNTA(A145:D145,F145:R145)=0,"",IF(OR(A145="",B145="",C145="",D145="",F145="",G145="",H145="",J145="",M145="",P145="",Q145=""),"Faltan datos",IF(D145&lt;=C145,"Horario no válido",IF(AND(P145&lt;&gt;"Cancelada",SUMPRODUCT(($B$6:$B$205=B145)*($J$6:$J$205=J145)*($P$6:$P$205&lt;&gt;"Cancelada")*($C$6:$C$205&lt;D145)*($D$6:$D$205&gt;C145)*(ROW($B$6:$B$205)&lt;&gt;ROW(B145)))&gt;0),"Solapamiento",IF(AND(B145&lt;TODAY(),P145&lt;&gt;"Realizada",P145&lt;&gt;"Cancelada"),"Fecha pasada",IF(AND(L145&lt;&gt;"",L145&lt;TODAY(),M145&lt;&gt;"Lista",M145&lt;&gt;"No aplica",P145&lt;&gt;"Realizada",P145&lt;&gt;"Cancelada"),"Preparación vencida",IF(AND(O145&lt;&gt;"",B145&gt;=TODAY(),B145-TODAY()&lt;=2,P145&lt;&gt;"Realizada",P145&lt;&gt;"Cancelada"),"Material pendiente","Correcto")))))))</f>
        <v/>
      </c>
    </row>
    <row r="146" ht="31" customHeight="1">
      <c r="A146" s="18" t="n"/>
      <c r="B146" s="19" t="n"/>
      <c r="C146" s="37" t="n"/>
      <c r="D146" s="37" t="n"/>
      <c r="E146" s="21">
        <f>IF(OR(B146="",C146="",D146=""),"",IF(D146&lt;=C146,"",(D146-C146)*24))</f>
        <v/>
      </c>
      <c r="F146" s="22" t="n"/>
      <c r="G146" s="18" t="n"/>
      <c r="H146" s="18" t="n"/>
      <c r="I146" s="22" t="n"/>
      <c r="J146" s="18" t="n"/>
      <c r="K146" s="23" t="n"/>
      <c r="L146" s="19" t="n"/>
      <c r="M146" s="18" t="n"/>
      <c r="N146" s="22" t="n"/>
      <c r="O146" s="22" t="n"/>
      <c r="P146" s="23" t="n"/>
      <c r="Q146" s="23" t="n"/>
      <c r="R146" s="22" t="n"/>
      <c r="S146" s="24">
        <f>IF(B146="","",B146-TODAY())</f>
        <v/>
      </c>
      <c r="T146" s="25">
        <f>IF(COUNTA(A146:D146,F146:R146)=0,"",IF(OR(A146="",B146="",C146="",D146="",F146="",G146="",H146="",J146="",M146="",P146="",Q146=""),"Faltan datos",IF(D146&lt;=C146,"Horario no válido",IF(AND(P146&lt;&gt;"Cancelada",SUMPRODUCT(($B$6:$B$205=B146)*($J$6:$J$205=J146)*($P$6:$P$205&lt;&gt;"Cancelada")*($C$6:$C$205&lt;D146)*($D$6:$D$205&gt;C146)*(ROW($B$6:$B$205)&lt;&gt;ROW(B146)))&gt;0),"Solapamiento",IF(AND(B146&lt;TODAY(),P146&lt;&gt;"Realizada",P146&lt;&gt;"Cancelada"),"Fecha pasada",IF(AND(L146&lt;&gt;"",L146&lt;TODAY(),M146&lt;&gt;"Lista",M146&lt;&gt;"No aplica",P146&lt;&gt;"Realizada",P146&lt;&gt;"Cancelada"),"Preparación vencida",IF(AND(O146&lt;&gt;"",B146&gt;=TODAY(),B146-TODAY()&lt;=2,P146&lt;&gt;"Realizada",P146&lt;&gt;"Cancelada"),"Material pendiente","Correcto")))))))</f>
        <v/>
      </c>
    </row>
    <row r="147" ht="31" customHeight="1">
      <c r="A147" s="18" t="n"/>
      <c r="B147" s="19" t="n"/>
      <c r="C147" s="37" t="n"/>
      <c r="D147" s="37" t="n"/>
      <c r="E147" s="21">
        <f>IF(OR(B147="",C147="",D147=""),"",IF(D147&lt;=C147,"",(D147-C147)*24))</f>
        <v/>
      </c>
      <c r="F147" s="22" t="n"/>
      <c r="G147" s="18" t="n"/>
      <c r="H147" s="18" t="n"/>
      <c r="I147" s="22" t="n"/>
      <c r="J147" s="18" t="n"/>
      <c r="K147" s="23" t="n"/>
      <c r="L147" s="19" t="n"/>
      <c r="M147" s="18" t="n"/>
      <c r="N147" s="22" t="n"/>
      <c r="O147" s="22" t="n"/>
      <c r="P147" s="23" t="n"/>
      <c r="Q147" s="23" t="n"/>
      <c r="R147" s="22" t="n"/>
      <c r="S147" s="24">
        <f>IF(B147="","",B147-TODAY())</f>
        <v/>
      </c>
      <c r="T147" s="25">
        <f>IF(COUNTA(A147:D147,F147:R147)=0,"",IF(OR(A147="",B147="",C147="",D147="",F147="",G147="",H147="",J147="",M147="",P147="",Q147=""),"Faltan datos",IF(D147&lt;=C147,"Horario no válido",IF(AND(P147&lt;&gt;"Cancelada",SUMPRODUCT(($B$6:$B$205=B147)*($J$6:$J$205=J147)*($P$6:$P$205&lt;&gt;"Cancelada")*($C$6:$C$205&lt;D147)*($D$6:$D$205&gt;C147)*(ROW($B$6:$B$205)&lt;&gt;ROW(B147)))&gt;0),"Solapamiento",IF(AND(B147&lt;TODAY(),P147&lt;&gt;"Realizada",P147&lt;&gt;"Cancelada"),"Fecha pasada",IF(AND(L147&lt;&gt;"",L147&lt;TODAY(),M147&lt;&gt;"Lista",M147&lt;&gt;"No aplica",P147&lt;&gt;"Realizada",P147&lt;&gt;"Cancelada"),"Preparación vencida",IF(AND(O147&lt;&gt;"",B147&gt;=TODAY(),B147-TODAY()&lt;=2,P147&lt;&gt;"Realizada",P147&lt;&gt;"Cancelada"),"Material pendiente","Correcto")))))))</f>
        <v/>
      </c>
    </row>
    <row r="148" ht="31" customHeight="1">
      <c r="A148" s="18" t="n"/>
      <c r="B148" s="19" t="n"/>
      <c r="C148" s="37" t="n"/>
      <c r="D148" s="37" t="n"/>
      <c r="E148" s="21">
        <f>IF(OR(B148="",C148="",D148=""),"",IF(D148&lt;=C148,"",(D148-C148)*24))</f>
        <v/>
      </c>
      <c r="F148" s="22" t="n"/>
      <c r="G148" s="18" t="n"/>
      <c r="H148" s="18" t="n"/>
      <c r="I148" s="22" t="n"/>
      <c r="J148" s="18" t="n"/>
      <c r="K148" s="23" t="n"/>
      <c r="L148" s="19" t="n"/>
      <c r="M148" s="18" t="n"/>
      <c r="N148" s="22" t="n"/>
      <c r="O148" s="22" t="n"/>
      <c r="P148" s="23" t="n"/>
      <c r="Q148" s="23" t="n"/>
      <c r="R148" s="22" t="n"/>
      <c r="S148" s="24">
        <f>IF(B148="","",B148-TODAY())</f>
        <v/>
      </c>
      <c r="T148" s="25">
        <f>IF(COUNTA(A148:D148,F148:R148)=0,"",IF(OR(A148="",B148="",C148="",D148="",F148="",G148="",H148="",J148="",M148="",P148="",Q148=""),"Faltan datos",IF(D148&lt;=C148,"Horario no válido",IF(AND(P148&lt;&gt;"Cancelada",SUMPRODUCT(($B$6:$B$205=B148)*($J$6:$J$205=J148)*($P$6:$P$205&lt;&gt;"Cancelada")*($C$6:$C$205&lt;D148)*($D$6:$D$205&gt;C148)*(ROW($B$6:$B$205)&lt;&gt;ROW(B148)))&gt;0),"Solapamiento",IF(AND(B148&lt;TODAY(),P148&lt;&gt;"Realizada",P148&lt;&gt;"Cancelada"),"Fecha pasada",IF(AND(L148&lt;&gt;"",L148&lt;TODAY(),M148&lt;&gt;"Lista",M148&lt;&gt;"No aplica",P148&lt;&gt;"Realizada",P148&lt;&gt;"Cancelada"),"Preparación vencida",IF(AND(O148&lt;&gt;"",B148&gt;=TODAY(),B148-TODAY()&lt;=2,P148&lt;&gt;"Realizada",P148&lt;&gt;"Cancelada"),"Material pendiente","Correcto")))))))</f>
        <v/>
      </c>
    </row>
    <row r="149" ht="31" customHeight="1">
      <c r="A149" s="18" t="n"/>
      <c r="B149" s="19" t="n"/>
      <c r="C149" s="37" t="n"/>
      <c r="D149" s="37" t="n"/>
      <c r="E149" s="21">
        <f>IF(OR(B149="",C149="",D149=""),"",IF(D149&lt;=C149,"",(D149-C149)*24))</f>
        <v/>
      </c>
      <c r="F149" s="22" t="n"/>
      <c r="G149" s="18" t="n"/>
      <c r="H149" s="18" t="n"/>
      <c r="I149" s="22" t="n"/>
      <c r="J149" s="18" t="n"/>
      <c r="K149" s="23" t="n"/>
      <c r="L149" s="19" t="n"/>
      <c r="M149" s="18" t="n"/>
      <c r="N149" s="22" t="n"/>
      <c r="O149" s="22" t="n"/>
      <c r="P149" s="23" t="n"/>
      <c r="Q149" s="23" t="n"/>
      <c r="R149" s="22" t="n"/>
      <c r="S149" s="24">
        <f>IF(B149="","",B149-TODAY())</f>
        <v/>
      </c>
      <c r="T149" s="25">
        <f>IF(COUNTA(A149:D149,F149:R149)=0,"",IF(OR(A149="",B149="",C149="",D149="",F149="",G149="",H149="",J149="",M149="",P149="",Q149=""),"Faltan datos",IF(D149&lt;=C149,"Horario no válido",IF(AND(P149&lt;&gt;"Cancelada",SUMPRODUCT(($B$6:$B$205=B149)*($J$6:$J$205=J149)*($P$6:$P$205&lt;&gt;"Cancelada")*($C$6:$C$205&lt;D149)*($D$6:$D$205&gt;C149)*(ROW($B$6:$B$205)&lt;&gt;ROW(B149)))&gt;0),"Solapamiento",IF(AND(B149&lt;TODAY(),P149&lt;&gt;"Realizada",P149&lt;&gt;"Cancelada"),"Fecha pasada",IF(AND(L149&lt;&gt;"",L149&lt;TODAY(),M149&lt;&gt;"Lista",M149&lt;&gt;"No aplica",P149&lt;&gt;"Realizada",P149&lt;&gt;"Cancelada"),"Preparación vencida",IF(AND(O149&lt;&gt;"",B149&gt;=TODAY(),B149-TODAY()&lt;=2,P149&lt;&gt;"Realizada",P149&lt;&gt;"Cancelada"),"Material pendiente","Correcto")))))))</f>
        <v/>
      </c>
    </row>
    <row r="150" ht="31" customHeight="1">
      <c r="A150" s="18" t="n"/>
      <c r="B150" s="19" t="n"/>
      <c r="C150" s="37" t="n"/>
      <c r="D150" s="37" t="n"/>
      <c r="E150" s="21">
        <f>IF(OR(B150="",C150="",D150=""),"",IF(D150&lt;=C150,"",(D150-C150)*24))</f>
        <v/>
      </c>
      <c r="F150" s="22" t="n"/>
      <c r="G150" s="18" t="n"/>
      <c r="H150" s="18" t="n"/>
      <c r="I150" s="22" t="n"/>
      <c r="J150" s="18" t="n"/>
      <c r="K150" s="23" t="n"/>
      <c r="L150" s="19" t="n"/>
      <c r="M150" s="18" t="n"/>
      <c r="N150" s="22" t="n"/>
      <c r="O150" s="22" t="n"/>
      <c r="P150" s="23" t="n"/>
      <c r="Q150" s="23" t="n"/>
      <c r="R150" s="22" t="n"/>
      <c r="S150" s="24">
        <f>IF(B150="","",B150-TODAY())</f>
        <v/>
      </c>
      <c r="T150" s="25">
        <f>IF(COUNTA(A150:D150,F150:R150)=0,"",IF(OR(A150="",B150="",C150="",D150="",F150="",G150="",H150="",J150="",M150="",P150="",Q150=""),"Faltan datos",IF(D150&lt;=C150,"Horario no válido",IF(AND(P150&lt;&gt;"Cancelada",SUMPRODUCT(($B$6:$B$205=B150)*($J$6:$J$205=J150)*($P$6:$P$205&lt;&gt;"Cancelada")*($C$6:$C$205&lt;D150)*($D$6:$D$205&gt;C150)*(ROW($B$6:$B$205)&lt;&gt;ROW(B150)))&gt;0),"Solapamiento",IF(AND(B150&lt;TODAY(),P150&lt;&gt;"Realizada",P150&lt;&gt;"Cancelada"),"Fecha pasada",IF(AND(L150&lt;&gt;"",L150&lt;TODAY(),M150&lt;&gt;"Lista",M150&lt;&gt;"No aplica",P150&lt;&gt;"Realizada",P150&lt;&gt;"Cancelada"),"Preparación vencida",IF(AND(O150&lt;&gt;"",B150&gt;=TODAY(),B150-TODAY()&lt;=2,P150&lt;&gt;"Realizada",P150&lt;&gt;"Cancelada"),"Material pendiente","Correcto")))))))</f>
        <v/>
      </c>
    </row>
    <row r="151" ht="31" customHeight="1">
      <c r="A151" s="18" t="n"/>
      <c r="B151" s="19" t="n"/>
      <c r="C151" s="37" t="n"/>
      <c r="D151" s="37" t="n"/>
      <c r="E151" s="21">
        <f>IF(OR(B151="",C151="",D151=""),"",IF(D151&lt;=C151,"",(D151-C151)*24))</f>
        <v/>
      </c>
      <c r="F151" s="22" t="n"/>
      <c r="G151" s="18" t="n"/>
      <c r="H151" s="18" t="n"/>
      <c r="I151" s="22" t="n"/>
      <c r="J151" s="18" t="n"/>
      <c r="K151" s="23" t="n"/>
      <c r="L151" s="19" t="n"/>
      <c r="M151" s="18" t="n"/>
      <c r="N151" s="22" t="n"/>
      <c r="O151" s="22" t="n"/>
      <c r="P151" s="23" t="n"/>
      <c r="Q151" s="23" t="n"/>
      <c r="R151" s="22" t="n"/>
      <c r="S151" s="24">
        <f>IF(B151="","",B151-TODAY())</f>
        <v/>
      </c>
      <c r="T151" s="25">
        <f>IF(COUNTA(A151:D151,F151:R151)=0,"",IF(OR(A151="",B151="",C151="",D151="",F151="",G151="",H151="",J151="",M151="",P151="",Q151=""),"Faltan datos",IF(D151&lt;=C151,"Horario no válido",IF(AND(P151&lt;&gt;"Cancelada",SUMPRODUCT(($B$6:$B$205=B151)*($J$6:$J$205=J151)*($P$6:$P$205&lt;&gt;"Cancelada")*($C$6:$C$205&lt;D151)*($D$6:$D$205&gt;C151)*(ROW($B$6:$B$205)&lt;&gt;ROW(B151)))&gt;0),"Solapamiento",IF(AND(B151&lt;TODAY(),P151&lt;&gt;"Realizada",P151&lt;&gt;"Cancelada"),"Fecha pasada",IF(AND(L151&lt;&gt;"",L151&lt;TODAY(),M151&lt;&gt;"Lista",M151&lt;&gt;"No aplica",P151&lt;&gt;"Realizada",P151&lt;&gt;"Cancelada"),"Preparación vencida",IF(AND(O151&lt;&gt;"",B151&gt;=TODAY(),B151-TODAY()&lt;=2,P151&lt;&gt;"Realizada",P151&lt;&gt;"Cancelada"),"Material pendiente","Correcto")))))))</f>
        <v/>
      </c>
    </row>
    <row r="152" ht="31" customHeight="1">
      <c r="A152" s="18" t="n"/>
      <c r="B152" s="19" t="n"/>
      <c r="C152" s="37" t="n"/>
      <c r="D152" s="37" t="n"/>
      <c r="E152" s="21">
        <f>IF(OR(B152="",C152="",D152=""),"",IF(D152&lt;=C152,"",(D152-C152)*24))</f>
        <v/>
      </c>
      <c r="F152" s="22" t="n"/>
      <c r="G152" s="18" t="n"/>
      <c r="H152" s="18" t="n"/>
      <c r="I152" s="22" t="n"/>
      <c r="J152" s="18" t="n"/>
      <c r="K152" s="23" t="n"/>
      <c r="L152" s="19" t="n"/>
      <c r="M152" s="18" t="n"/>
      <c r="N152" s="22" t="n"/>
      <c r="O152" s="22" t="n"/>
      <c r="P152" s="23" t="n"/>
      <c r="Q152" s="23" t="n"/>
      <c r="R152" s="22" t="n"/>
      <c r="S152" s="24">
        <f>IF(B152="","",B152-TODAY())</f>
        <v/>
      </c>
      <c r="T152" s="25">
        <f>IF(COUNTA(A152:D152,F152:R152)=0,"",IF(OR(A152="",B152="",C152="",D152="",F152="",G152="",H152="",J152="",M152="",P152="",Q152=""),"Faltan datos",IF(D152&lt;=C152,"Horario no válido",IF(AND(P152&lt;&gt;"Cancelada",SUMPRODUCT(($B$6:$B$205=B152)*($J$6:$J$205=J152)*($P$6:$P$205&lt;&gt;"Cancelada")*($C$6:$C$205&lt;D152)*($D$6:$D$205&gt;C152)*(ROW($B$6:$B$205)&lt;&gt;ROW(B152)))&gt;0),"Solapamiento",IF(AND(B152&lt;TODAY(),P152&lt;&gt;"Realizada",P152&lt;&gt;"Cancelada"),"Fecha pasada",IF(AND(L152&lt;&gt;"",L152&lt;TODAY(),M152&lt;&gt;"Lista",M152&lt;&gt;"No aplica",P152&lt;&gt;"Realizada",P152&lt;&gt;"Cancelada"),"Preparación vencida",IF(AND(O152&lt;&gt;"",B152&gt;=TODAY(),B152-TODAY()&lt;=2,P152&lt;&gt;"Realizada",P152&lt;&gt;"Cancelada"),"Material pendiente","Correcto")))))))</f>
        <v/>
      </c>
    </row>
    <row r="153" ht="31" customHeight="1">
      <c r="A153" s="18" t="n"/>
      <c r="B153" s="19" t="n"/>
      <c r="C153" s="37" t="n"/>
      <c r="D153" s="37" t="n"/>
      <c r="E153" s="21">
        <f>IF(OR(B153="",C153="",D153=""),"",IF(D153&lt;=C153,"",(D153-C153)*24))</f>
        <v/>
      </c>
      <c r="F153" s="22" t="n"/>
      <c r="G153" s="18" t="n"/>
      <c r="H153" s="18" t="n"/>
      <c r="I153" s="22" t="n"/>
      <c r="J153" s="18" t="n"/>
      <c r="K153" s="23" t="n"/>
      <c r="L153" s="19" t="n"/>
      <c r="M153" s="18" t="n"/>
      <c r="N153" s="22" t="n"/>
      <c r="O153" s="22" t="n"/>
      <c r="P153" s="23" t="n"/>
      <c r="Q153" s="23" t="n"/>
      <c r="R153" s="22" t="n"/>
      <c r="S153" s="24">
        <f>IF(B153="","",B153-TODAY())</f>
        <v/>
      </c>
      <c r="T153" s="25">
        <f>IF(COUNTA(A153:D153,F153:R153)=0,"",IF(OR(A153="",B153="",C153="",D153="",F153="",G153="",H153="",J153="",M153="",P153="",Q153=""),"Faltan datos",IF(D153&lt;=C153,"Horario no válido",IF(AND(P153&lt;&gt;"Cancelada",SUMPRODUCT(($B$6:$B$205=B153)*($J$6:$J$205=J153)*($P$6:$P$205&lt;&gt;"Cancelada")*($C$6:$C$205&lt;D153)*($D$6:$D$205&gt;C153)*(ROW($B$6:$B$205)&lt;&gt;ROW(B153)))&gt;0),"Solapamiento",IF(AND(B153&lt;TODAY(),P153&lt;&gt;"Realizada",P153&lt;&gt;"Cancelada"),"Fecha pasada",IF(AND(L153&lt;&gt;"",L153&lt;TODAY(),M153&lt;&gt;"Lista",M153&lt;&gt;"No aplica",P153&lt;&gt;"Realizada",P153&lt;&gt;"Cancelada"),"Preparación vencida",IF(AND(O153&lt;&gt;"",B153&gt;=TODAY(),B153-TODAY()&lt;=2,P153&lt;&gt;"Realizada",P153&lt;&gt;"Cancelada"),"Material pendiente","Correcto")))))))</f>
        <v/>
      </c>
    </row>
    <row r="154" ht="31" customHeight="1">
      <c r="A154" s="18" t="n"/>
      <c r="B154" s="19" t="n"/>
      <c r="C154" s="37" t="n"/>
      <c r="D154" s="37" t="n"/>
      <c r="E154" s="21">
        <f>IF(OR(B154="",C154="",D154=""),"",IF(D154&lt;=C154,"",(D154-C154)*24))</f>
        <v/>
      </c>
      <c r="F154" s="22" t="n"/>
      <c r="G154" s="18" t="n"/>
      <c r="H154" s="18" t="n"/>
      <c r="I154" s="22" t="n"/>
      <c r="J154" s="18" t="n"/>
      <c r="K154" s="23" t="n"/>
      <c r="L154" s="19" t="n"/>
      <c r="M154" s="18" t="n"/>
      <c r="N154" s="22" t="n"/>
      <c r="O154" s="22" t="n"/>
      <c r="P154" s="23" t="n"/>
      <c r="Q154" s="23" t="n"/>
      <c r="R154" s="22" t="n"/>
      <c r="S154" s="24">
        <f>IF(B154="","",B154-TODAY())</f>
        <v/>
      </c>
      <c r="T154" s="25">
        <f>IF(COUNTA(A154:D154,F154:R154)=0,"",IF(OR(A154="",B154="",C154="",D154="",F154="",G154="",H154="",J154="",M154="",P154="",Q154=""),"Faltan datos",IF(D154&lt;=C154,"Horario no válido",IF(AND(P154&lt;&gt;"Cancelada",SUMPRODUCT(($B$6:$B$205=B154)*($J$6:$J$205=J154)*($P$6:$P$205&lt;&gt;"Cancelada")*($C$6:$C$205&lt;D154)*($D$6:$D$205&gt;C154)*(ROW($B$6:$B$205)&lt;&gt;ROW(B154)))&gt;0),"Solapamiento",IF(AND(B154&lt;TODAY(),P154&lt;&gt;"Realizada",P154&lt;&gt;"Cancelada"),"Fecha pasada",IF(AND(L154&lt;&gt;"",L154&lt;TODAY(),M154&lt;&gt;"Lista",M154&lt;&gt;"No aplica",P154&lt;&gt;"Realizada",P154&lt;&gt;"Cancelada"),"Preparación vencida",IF(AND(O154&lt;&gt;"",B154&gt;=TODAY(),B154-TODAY()&lt;=2,P154&lt;&gt;"Realizada",P154&lt;&gt;"Cancelada"),"Material pendiente","Correcto")))))))</f>
        <v/>
      </c>
    </row>
    <row r="155" ht="31" customHeight="1">
      <c r="A155" s="18" t="n"/>
      <c r="B155" s="19" t="n"/>
      <c r="C155" s="37" t="n"/>
      <c r="D155" s="37" t="n"/>
      <c r="E155" s="21">
        <f>IF(OR(B155="",C155="",D155=""),"",IF(D155&lt;=C155,"",(D155-C155)*24))</f>
        <v/>
      </c>
      <c r="F155" s="22" t="n"/>
      <c r="G155" s="18" t="n"/>
      <c r="H155" s="18" t="n"/>
      <c r="I155" s="22" t="n"/>
      <c r="J155" s="18" t="n"/>
      <c r="K155" s="23" t="n"/>
      <c r="L155" s="19" t="n"/>
      <c r="M155" s="18" t="n"/>
      <c r="N155" s="22" t="n"/>
      <c r="O155" s="22" t="n"/>
      <c r="P155" s="23" t="n"/>
      <c r="Q155" s="23" t="n"/>
      <c r="R155" s="22" t="n"/>
      <c r="S155" s="24">
        <f>IF(B155="","",B155-TODAY())</f>
        <v/>
      </c>
      <c r="T155" s="25">
        <f>IF(COUNTA(A155:D155,F155:R155)=0,"",IF(OR(A155="",B155="",C155="",D155="",F155="",G155="",H155="",J155="",M155="",P155="",Q155=""),"Faltan datos",IF(D155&lt;=C155,"Horario no válido",IF(AND(P155&lt;&gt;"Cancelada",SUMPRODUCT(($B$6:$B$205=B155)*($J$6:$J$205=J155)*($P$6:$P$205&lt;&gt;"Cancelada")*($C$6:$C$205&lt;D155)*($D$6:$D$205&gt;C155)*(ROW($B$6:$B$205)&lt;&gt;ROW(B155)))&gt;0),"Solapamiento",IF(AND(B155&lt;TODAY(),P155&lt;&gt;"Realizada",P155&lt;&gt;"Cancelada"),"Fecha pasada",IF(AND(L155&lt;&gt;"",L155&lt;TODAY(),M155&lt;&gt;"Lista",M155&lt;&gt;"No aplica",P155&lt;&gt;"Realizada",P155&lt;&gt;"Cancelada"),"Preparación vencida",IF(AND(O155&lt;&gt;"",B155&gt;=TODAY(),B155-TODAY()&lt;=2,P155&lt;&gt;"Realizada",P155&lt;&gt;"Cancelada"),"Material pendiente","Correcto")))))))</f>
        <v/>
      </c>
    </row>
    <row r="156" ht="31" customHeight="1">
      <c r="A156" s="18" t="n"/>
      <c r="B156" s="19" t="n"/>
      <c r="C156" s="37" t="n"/>
      <c r="D156" s="37" t="n"/>
      <c r="E156" s="21">
        <f>IF(OR(B156="",C156="",D156=""),"",IF(D156&lt;=C156,"",(D156-C156)*24))</f>
        <v/>
      </c>
      <c r="F156" s="22" t="n"/>
      <c r="G156" s="18" t="n"/>
      <c r="H156" s="18" t="n"/>
      <c r="I156" s="22" t="n"/>
      <c r="J156" s="18" t="n"/>
      <c r="K156" s="23" t="n"/>
      <c r="L156" s="19" t="n"/>
      <c r="M156" s="18" t="n"/>
      <c r="N156" s="22" t="n"/>
      <c r="O156" s="22" t="n"/>
      <c r="P156" s="23" t="n"/>
      <c r="Q156" s="23" t="n"/>
      <c r="R156" s="22" t="n"/>
      <c r="S156" s="24">
        <f>IF(B156="","",B156-TODAY())</f>
        <v/>
      </c>
      <c r="T156" s="25">
        <f>IF(COUNTA(A156:D156,F156:R156)=0,"",IF(OR(A156="",B156="",C156="",D156="",F156="",G156="",H156="",J156="",M156="",P156="",Q156=""),"Faltan datos",IF(D156&lt;=C156,"Horario no válido",IF(AND(P156&lt;&gt;"Cancelada",SUMPRODUCT(($B$6:$B$205=B156)*($J$6:$J$205=J156)*($P$6:$P$205&lt;&gt;"Cancelada")*($C$6:$C$205&lt;D156)*($D$6:$D$205&gt;C156)*(ROW($B$6:$B$205)&lt;&gt;ROW(B156)))&gt;0),"Solapamiento",IF(AND(B156&lt;TODAY(),P156&lt;&gt;"Realizada",P156&lt;&gt;"Cancelada"),"Fecha pasada",IF(AND(L156&lt;&gt;"",L156&lt;TODAY(),M156&lt;&gt;"Lista",M156&lt;&gt;"No aplica",P156&lt;&gt;"Realizada",P156&lt;&gt;"Cancelada"),"Preparación vencida",IF(AND(O156&lt;&gt;"",B156&gt;=TODAY(),B156-TODAY()&lt;=2,P156&lt;&gt;"Realizada",P156&lt;&gt;"Cancelada"),"Material pendiente","Correcto")))))))</f>
        <v/>
      </c>
    </row>
    <row r="157" ht="31" customHeight="1">
      <c r="A157" s="18" t="n"/>
      <c r="B157" s="19" t="n"/>
      <c r="C157" s="37" t="n"/>
      <c r="D157" s="37" t="n"/>
      <c r="E157" s="21">
        <f>IF(OR(B157="",C157="",D157=""),"",IF(D157&lt;=C157,"",(D157-C157)*24))</f>
        <v/>
      </c>
      <c r="F157" s="22" t="n"/>
      <c r="G157" s="18" t="n"/>
      <c r="H157" s="18" t="n"/>
      <c r="I157" s="22" t="n"/>
      <c r="J157" s="18" t="n"/>
      <c r="K157" s="23" t="n"/>
      <c r="L157" s="19" t="n"/>
      <c r="M157" s="18" t="n"/>
      <c r="N157" s="22" t="n"/>
      <c r="O157" s="22" t="n"/>
      <c r="P157" s="23" t="n"/>
      <c r="Q157" s="23" t="n"/>
      <c r="R157" s="22" t="n"/>
      <c r="S157" s="24">
        <f>IF(B157="","",B157-TODAY())</f>
        <v/>
      </c>
      <c r="T157" s="25">
        <f>IF(COUNTA(A157:D157,F157:R157)=0,"",IF(OR(A157="",B157="",C157="",D157="",F157="",G157="",H157="",J157="",M157="",P157="",Q157=""),"Faltan datos",IF(D157&lt;=C157,"Horario no válido",IF(AND(P157&lt;&gt;"Cancelada",SUMPRODUCT(($B$6:$B$205=B157)*($J$6:$J$205=J157)*($P$6:$P$205&lt;&gt;"Cancelada")*($C$6:$C$205&lt;D157)*($D$6:$D$205&gt;C157)*(ROW($B$6:$B$205)&lt;&gt;ROW(B157)))&gt;0),"Solapamiento",IF(AND(B157&lt;TODAY(),P157&lt;&gt;"Realizada",P157&lt;&gt;"Cancelada"),"Fecha pasada",IF(AND(L157&lt;&gt;"",L157&lt;TODAY(),M157&lt;&gt;"Lista",M157&lt;&gt;"No aplica",P157&lt;&gt;"Realizada",P157&lt;&gt;"Cancelada"),"Preparación vencida",IF(AND(O157&lt;&gt;"",B157&gt;=TODAY(),B157-TODAY()&lt;=2,P157&lt;&gt;"Realizada",P157&lt;&gt;"Cancelada"),"Material pendiente","Correcto")))))))</f>
        <v/>
      </c>
    </row>
    <row r="158" ht="31" customHeight="1">
      <c r="A158" s="18" t="n"/>
      <c r="B158" s="19" t="n"/>
      <c r="C158" s="37" t="n"/>
      <c r="D158" s="37" t="n"/>
      <c r="E158" s="21">
        <f>IF(OR(B158="",C158="",D158=""),"",IF(D158&lt;=C158,"",(D158-C158)*24))</f>
        <v/>
      </c>
      <c r="F158" s="22" t="n"/>
      <c r="G158" s="18" t="n"/>
      <c r="H158" s="18" t="n"/>
      <c r="I158" s="22" t="n"/>
      <c r="J158" s="18" t="n"/>
      <c r="K158" s="23" t="n"/>
      <c r="L158" s="19" t="n"/>
      <c r="M158" s="18" t="n"/>
      <c r="N158" s="22" t="n"/>
      <c r="O158" s="22" t="n"/>
      <c r="P158" s="23" t="n"/>
      <c r="Q158" s="23" t="n"/>
      <c r="R158" s="22" t="n"/>
      <c r="S158" s="24">
        <f>IF(B158="","",B158-TODAY())</f>
        <v/>
      </c>
      <c r="T158" s="25">
        <f>IF(COUNTA(A158:D158,F158:R158)=0,"",IF(OR(A158="",B158="",C158="",D158="",F158="",G158="",H158="",J158="",M158="",P158="",Q158=""),"Faltan datos",IF(D158&lt;=C158,"Horario no válido",IF(AND(P158&lt;&gt;"Cancelada",SUMPRODUCT(($B$6:$B$205=B158)*($J$6:$J$205=J158)*($P$6:$P$205&lt;&gt;"Cancelada")*($C$6:$C$205&lt;D158)*($D$6:$D$205&gt;C158)*(ROW($B$6:$B$205)&lt;&gt;ROW(B158)))&gt;0),"Solapamiento",IF(AND(B158&lt;TODAY(),P158&lt;&gt;"Realizada",P158&lt;&gt;"Cancelada"),"Fecha pasada",IF(AND(L158&lt;&gt;"",L158&lt;TODAY(),M158&lt;&gt;"Lista",M158&lt;&gt;"No aplica",P158&lt;&gt;"Realizada",P158&lt;&gt;"Cancelada"),"Preparación vencida",IF(AND(O158&lt;&gt;"",B158&gt;=TODAY(),B158-TODAY()&lt;=2,P158&lt;&gt;"Realizada",P158&lt;&gt;"Cancelada"),"Material pendiente","Correcto")))))))</f>
        <v/>
      </c>
    </row>
    <row r="159" ht="31" customHeight="1">
      <c r="A159" s="18" t="n"/>
      <c r="B159" s="19" t="n"/>
      <c r="C159" s="37" t="n"/>
      <c r="D159" s="37" t="n"/>
      <c r="E159" s="21">
        <f>IF(OR(B159="",C159="",D159=""),"",IF(D159&lt;=C159,"",(D159-C159)*24))</f>
        <v/>
      </c>
      <c r="F159" s="22" t="n"/>
      <c r="G159" s="18" t="n"/>
      <c r="H159" s="18" t="n"/>
      <c r="I159" s="22" t="n"/>
      <c r="J159" s="18" t="n"/>
      <c r="K159" s="23" t="n"/>
      <c r="L159" s="19" t="n"/>
      <c r="M159" s="18" t="n"/>
      <c r="N159" s="22" t="n"/>
      <c r="O159" s="22" t="n"/>
      <c r="P159" s="23" t="n"/>
      <c r="Q159" s="23" t="n"/>
      <c r="R159" s="22" t="n"/>
      <c r="S159" s="24">
        <f>IF(B159="","",B159-TODAY())</f>
        <v/>
      </c>
      <c r="T159" s="25">
        <f>IF(COUNTA(A159:D159,F159:R159)=0,"",IF(OR(A159="",B159="",C159="",D159="",F159="",G159="",H159="",J159="",M159="",P159="",Q159=""),"Faltan datos",IF(D159&lt;=C159,"Horario no válido",IF(AND(P159&lt;&gt;"Cancelada",SUMPRODUCT(($B$6:$B$205=B159)*($J$6:$J$205=J159)*($P$6:$P$205&lt;&gt;"Cancelada")*($C$6:$C$205&lt;D159)*($D$6:$D$205&gt;C159)*(ROW($B$6:$B$205)&lt;&gt;ROW(B159)))&gt;0),"Solapamiento",IF(AND(B159&lt;TODAY(),P159&lt;&gt;"Realizada",P159&lt;&gt;"Cancelada"),"Fecha pasada",IF(AND(L159&lt;&gt;"",L159&lt;TODAY(),M159&lt;&gt;"Lista",M159&lt;&gt;"No aplica",P159&lt;&gt;"Realizada",P159&lt;&gt;"Cancelada"),"Preparación vencida",IF(AND(O159&lt;&gt;"",B159&gt;=TODAY(),B159-TODAY()&lt;=2,P159&lt;&gt;"Realizada",P159&lt;&gt;"Cancelada"),"Material pendiente","Correcto")))))))</f>
        <v/>
      </c>
    </row>
    <row r="160" ht="31" customHeight="1">
      <c r="A160" s="18" t="n"/>
      <c r="B160" s="19" t="n"/>
      <c r="C160" s="37" t="n"/>
      <c r="D160" s="37" t="n"/>
      <c r="E160" s="21">
        <f>IF(OR(B160="",C160="",D160=""),"",IF(D160&lt;=C160,"",(D160-C160)*24))</f>
        <v/>
      </c>
      <c r="F160" s="22" t="n"/>
      <c r="G160" s="18" t="n"/>
      <c r="H160" s="18" t="n"/>
      <c r="I160" s="22" t="n"/>
      <c r="J160" s="18" t="n"/>
      <c r="K160" s="23" t="n"/>
      <c r="L160" s="19" t="n"/>
      <c r="M160" s="18" t="n"/>
      <c r="N160" s="22" t="n"/>
      <c r="O160" s="22" t="n"/>
      <c r="P160" s="23" t="n"/>
      <c r="Q160" s="23" t="n"/>
      <c r="R160" s="22" t="n"/>
      <c r="S160" s="24">
        <f>IF(B160="","",B160-TODAY())</f>
        <v/>
      </c>
      <c r="T160" s="25">
        <f>IF(COUNTA(A160:D160,F160:R160)=0,"",IF(OR(A160="",B160="",C160="",D160="",F160="",G160="",H160="",J160="",M160="",P160="",Q160=""),"Faltan datos",IF(D160&lt;=C160,"Horario no válido",IF(AND(P160&lt;&gt;"Cancelada",SUMPRODUCT(($B$6:$B$205=B160)*($J$6:$J$205=J160)*($P$6:$P$205&lt;&gt;"Cancelada")*($C$6:$C$205&lt;D160)*($D$6:$D$205&gt;C160)*(ROW($B$6:$B$205)&lt;&gt;ROW(B160)))&gt;0),"Solapamiento",IF(AND(B160&lt;TODAY(),P160&lt;&gt;"Realizada",P160&lt;&gt;"Cancelada"),"Fecha pasada",IF(AND(L160&lt;&gt;"",L160&lt;TODAY(),M160&lt;&gt;"Lista",M160&lt;&gt;"No aplica",P160&lt;&gt;"Realizada",P160&lt;&gt;"Cancelada"),"Preparación vencida",IF(AND(O160&lt;&gt;"",B160&gt;=TODAY(),B160-TODAY()&lt;=2,P160&lt;&gt;"Realizada",P160&lt;&gt;"Cancelada"),"Material pendiente","Correcto")))))))</f>
        <v/>
      </c>
    </row>
    <row r="161" ht="31" customHeight="1">
      <c r="A161" s="18" t="n"/>
      <c r="B161" s="19" t="n"/>
      <c r="C161" s="37" t="n"/>
      <c r="D161" s="37" t="n"/>
      <c r="E161" s="21">
        <f>IF(OR(B161="",C161="",D161=""),"",IF(D161&lt;=C161,"",(D161-C161)*24))</f>
        <v/>
      </c>
      <c r="F161" s="22" t="n"/>
      <c r="G161" s="18" t="n"/>
      <c r="H161" s="18" t="n"/>
      <c r="I161" s="22" t="n"/>
      <c r="J161" s="18" t="n"/>
      <c r="K161" s="23" t="n"/>
      <c r="L161" s="19" t="n"/>
      <c r="M161" s="18" t="n"/>
      <c r="N161" s="22" t="n"/>
      <c r="O161" s="22" t="n"/>
      <c r="P161" s="23" t="n"/>
      <c r="Q161" s="23" t="n"/>
      <c r="R161" s="22" t="n"/>
      <c r="S161" s="24">
        <f>IF(B161="","",B161-TODAY())</f>
        <v/>
      </c>
      <c r="T161" s="25">
        <f>IF(COUNTA(A161:D161,F161:R161)=0,"",IF(OR(A161="",B161="",C161="",D161="",F161="",G161="",H161="",J161="",M161="",P161="",Q161=""),"Faltan datos",IF(D161&lt;=C161,"Horario no válido",IF(AND(P161&lt;&gt;"Cancelada",SUMPRODUCT(($B$6:$B$205=B161)*($J$6:$J$205=J161)*($P$6:$P$205&lt;&gt;"Cancelada")*($C$6:$C$205&lt;D161)*($D$6:$D$205&gt;C161)*(ROW($B$6:$B$205)&lt;&gt;ROW(B161)))&gt;0),"Solapamiento",IF(AND(B161&lt;TODAY(),P161&lt;&gt;"Realizada",P161&lt;&gt;"Cancelada"),"Fecha pasada",IF(AND(L161&lt;&gt;"",L161&lt;TODAY(),M161&lt;&gt;"Lista",M161&lt;&gt;"No aplica",P161&lt;&gt;"Realizada",P161&lt;&gt;"Cancelada"),"Preparación vencida",IF(AND(O161&lt;&gt;"",B161&gt;=TODAY(),B161-TODAY()&lt;=2,P161&lt;&gt;"Realizada",P161&lt;&gt;"Cancelada"),"Material pendiente","Correcto")))))))</f>
        <v/>
      </c>
    </row>
    <row r="162" ht="31" customHeight="1">
      <c r="A162" s="18" t="n"/>
      <c r="B162" s="19" t="n"/>
      <c r="C162" s="37" t="n"/>
      <c r="D162" s="37" t="n"/>
      <c r="E162" s="21">
        <f>IF(OR(B162="",C162="",D162=""),"",IF(D162&lt;=C162,"",(D162-C162)*24))</f>
        <v/>
      </c>
      <c r="F162" s="22" t="n"/>
      <c r="G162" s="18" t="n"/>
      <c r="H162" s="18" t="n"/>
      <c r="I162" s="22" t="n"/>
      <c r="J162" s="18" t="n"/>
      <c r="K162" s="23" t="n"/>
      <c r="L162" s="19" t="n"/>
      <c r="M162" s="18" t="n"/>
      <c r="N162" s="22" t="n"/>
      <c r="O162" s="22" t="n"/>
      <c r="P162" s="23" t="n"/>
      <c r="Q162" s="23" t="n"/>
      <c r="R162" s="22" t="n"/>
      <c r="S162" s="24">
        <f>IF(B162="","",B162-TODAY())</f>
        <v/>
      </c>
      <c r="T162" s="25">
        <f>IF(COUNTA(A162:D162,F162:R162)=0,"",IF(OR(A162="",B162="",C162="",D162="",F162="",G162="",H162="",J162="",M162="",P162="",Q162=""),"Faltan datos",IF(D162&lt;=C162,"Horario no válido",IF(AND(P162&lt;&gt;"Cancelada",SUMPRODUCT(($B$6:$B$205=B162)*($J$6:$J$205=J162)*($P$6:$P$205&lt;&gt;"Cancelada")*($C$6:$C$205&lt;D162)*($D$6:$D$205&gt;C162)*(ROW($B$6:$B$205)&lt;&gt;ROW(B162)))&gt;0),"Solapamiento",IF(AND(B162&lt;TODAY(),P162&lt;&gt;"Realizada",P162&lt;&gt;"Cancelada"),"Fecha pasada",IF(AND(L162&lt;&gt;"",L162&lt;TODAY(),M162&lt;&gt;"Lista",M162&lt;&gt;"No aplica",P162&lt;&gt;"Realizada",P162&lt;&gt;"Cancelada"),"Preparación vencida",IF(AND(O162&lt;&gt;"",B162&gt;=TODAY(),B162-TODAY()&lt;=2,P162&lt;&gt;"Realizada",P162&lt;&gt;"Cancelada"),"Material pendiente","Correcto")))))))</f>
        <v/>
      </c>
    </row>
    <row r="163" ht="31" customHeight="1">
      <c r="A163" s="18" t="n"/>
      <c r="B163" s="19" t="n"/>
      <c r="C163" s="37" t="n"/>
      <c r="D163" s="37" t="n"/>
      <c r="E163" s="21">
        <f>IF(OR(B163="",C163="",D163=""),"",IF(D163&lt;=C163,"",(D163-C163)*24))</f>
        <v/>
      </c>
      <c r="F163" s="22" t="n"/>
      <c r="G163" s="18" t="n"/>
      <c r="H163" s="18" t="n"/>
      <c r="I163" s="22" t="n"/>
      <c r="J163" s="18" t="n"/>
      <c r="K163" s="23" t="n"/>
      <c r="L163" s="19" t="n"/>
      <c r="M163" s="18" t="n"/>
      <c r="N163" s="22" t="n"/>
      <c r="O163" s="22" t="n"/>
      <c r="P163" s="23" t="n"/>
      <c r="Q163" s="23" t="n"/>
      <c r="R163" s="22" t="n"/>
      <c r="S163" s="24">
        <f>IF(B163="","",B163-TODAY())</f>
        <v/>
      </c>
      <c r="T163" s="25">
        <f>IF(COUNTA(A163:D163,F163:R163)=0,"",IF(OR(A163="",B163="",C163="",D163="",F163="",G163="",H163="",J163="",M163="",P163="",Q163=""),"Faltan datos",IF(D163&lt;=C163,"Horario no válido",IF(AND(P163&lt;&gt;"Cancelada",SUMPRODUCT(($B$6:$B$205=B163)*($J$6:$J$205=J163)*($P$6:$P$205&lt;&gt;"Cancelada")*($C$6:$C$205&lt;D163)*($D$6:$D$205&gt;C163)*(ROW($B$6:$B$205)&lt;&gt;ROW(B163)))&gt;0),"Solapamiento",IF(AND(B163&lt;TODAY(),P163&lt;&gt;"Realizada",P163&lt;&gt;"Cancelada"),"Fecha pasada",IF(AND(L163&lt;&gt;"",L163&lt;TODAY(),M163&lt;&gt;"Lista",M163&lt;&gt;"No aplica",P163&lt;&gt;"Realizada",P163&lt;&gt;"Cancelada"),"Preparación vencida",IF(AND(O163&lt;&gt;"",B163&gt;=TODAY(),B163-TODAY()&lt;=2,P163&lt;&gt;"Realizada",P163&lt;&gt;"Cancelada"),"Material pendiente","Correcto")))))))</f>
        <v/>
      </c>
    </row>
    <row r="164" ht="31" customHeight="1">
      <c r="A164" s="18" t="n"/>
      <c r="B164" s="19" t="n"/>
      <c r="C164" s="37" t="n"/>
      <c r="D164" s="37" t="n"/>
      <c r="E164" s="21">
        <f>IF(OR(B164="",C164="",D164=""),"",IF(D164&lt;=C164,"",(D164-C164)*24))</f>
        <v/>
      </c>
      <c r="F164" s="22" t="n"/>
      <c r="G164" s="18" t="n"/>
      <c r="H164" s="18" t="n"/>
      <c r="I164" s="22" t="n"/>
      <c r="J164" s="18" t="n"/>
      <c r="K164" s="23" t="n"/>
      <c r="L164" s="19" t="n"/>
      <c r="M164" s="18" t="n"/>
      <c r="N164" s="22" t="n"/>
      <c r="O164" s="22" t="n"/>
      <c r="P164" s="23" t="n"/>
      <c r="Q164" s="23" t="n"/>
      <c r="R164" s="22" t="n"/>
      <c r="S164" s="24">
        <f>IF(B164="","",B164-TODAY())</f>
        <v/>
      </c>
      <c r="T164" s="25">
        <f>IF(COUNTA(A164:D164,F164:R164)=0,"",IF(OR(A164="",B164="",C164="",D164="",F164="",G164="",H164="",J164="",M164="",P164="",Q164=""),"Faltan datos",IF(D164&lt;=C164,"Horario no válido",IF(AND(P164&lt;&gt;"Cancelada",SUMPRODUCT(($B$6:$B$205=B164)*($J$6:$J$205=J164)*($P$6:$P$205&lt;&gt;"Cancelada")*($C$6:$C$205&lt;D164)*($D$6:$D$205&gt;C164)*(ROW($B$6:$B$205)&lt;&gt;ROW(B164)))&gt;0),"Solapamiento",IF(AND(B164&lt;TODAY(),P164&lt;&gt;"Realizada",P164&lt;&gt;"Cancelada"),"Fecha pasada",IF(AND(L164&lt;&gt;"",L164&lt;TODAY(),M164&lt;&gt;"Lista",M164&lt;&gt;"No aplica",P164&lt;&gt;"Realizada",P164&lt;&gt;"Cancelada"),"Preparación vencida",IF(AND(O164&lt;&gt;"",B164&gt;=TODAY(),B164-TODAY()&lt;=2,P164&lt;&gt;"Realizada",P164&lt;&gt;"Cancelada"),"Material pendiente","Correcto")))))))</f>
        <v/>
      </c>
    </row>
    <row r="165" ht="31" customHeight="1">
      <c r="A165" s="18" t="n"/>
      <c r="B165" s="19" t="n"/>
      <c r="C165" s="37" t="n"/>
      <c r="D165" s="37" t="n"/>
      <c r="E165" s="21">
        <f>IF(OR(B165="",C165="",D165=""),"",IF(D165&lt;=C165,"",(D165-C165)*24))</f>
        <v/>
      </c>
      <c r="F165" s="22" t="n"/>
      <c r="G165" s="18" t="n"/>
      <c r="H165" s="18" t="n"/>
      <c r="I165" s="22" t="n"/>
      <c r="J165" s="18" t="n"/>
      <c r="K165" s="23" t="n"/>
      <c r="L165" s="19" t="n"/>
      <c r="M165" s="18" t="n"/>
      <c r="N165" s="22" t="n"/>
      <c r="O165" s="22" t="n"/>
      <c r="P165" s="23" t="n"/>
      <c r="Q165" s="23" t="n"/>
      <c r="R165" s="22" t="n"/>
      <c r="S165" s="24">
        <f>IF(B165="","",B165-TODAY())</f>
        <v/>
      </c>
      <c r="T165" s="25">
        <f>IF(COUNTA(A165:D165,F165:R165)=0,"",IF(OR(A165="",B165="",C165="",D165="",F165="",G165="",H165="",J165="",M165="",P165="",Q165=""),"Faltan datos",IF(D165&lt;=C165,"Horario no válido",IF(AND(P165&lt;&gt;"Cancelada",SUMPRODUCT(($B$6:$B$205=B165)*($J$6:$J$205=J165)*($P$6:$P$205&lt;&gt;"Cancelada")*($C$6:$C$205&lt;D165)*($D$6:$D$205&gt;C165)*(ROW($B$6:$B$205)&lt;&gt;ROW(B165)))&gt;0),"Solapamiento",IF(AND(B165&lt;TODAY(),P165&lt;&gt;"Realizada",P165&lt;&gt;"Cancelada"),"Fecha pasada",IF(AND(L165&lt;&gt;"",L165&lt;TODAY(),M165&lt;&gt;"Lista",M165&lt;&gt;"No aplica",P165&lt;&gt;"Realizada",P165&lt;&gt;"Cancelada"),"Preparación vencida",IF(AND(O165&lt;&gt;"",B165&gt;=TODAY(),B165-TODAY()&lt;=2,P165&lt;&gt;"Realizada",P165&lt;&gt;"Cancelada"),"Material pendiente","Correcto")))))))</f>
        <v/>
      </c>
    </row>
    <row r="166" ht="31" customHeight="1">
      <c r="A166" s="18" t="n"/>
      <c r="B166" s="19" t="n"/>
      <c r="C166" s="37" t="n"/>
      <c r="D166" s="37" t="n"/>
      <c r="E166" s="21">
        <f>IF(OR(B166="",C166="",D166=""),"",IF(D166&lt;=C166,"",(D166-C166)*24))</f>
        <v/>
      </c>
      <c r="F166" s="22" t="n"/>
      <c r="G166" s="18" t="n"/>
      <c r="H166" s="18" t="n"/>
      <c r="I166" s="22" t="n"/>
      <c r="J166" s="18" t="n"/>
      <c r="K166" s="23" t="n"/>
      <c r="L166" s="19" t="n"/>
      <c r="M166" s="18" t="n"/>
      <c r="N166" s="22" t="n"/>
      <c r="O166" s="22" t="n"/>
      <c r="P166" s="23" t="n"/>
      <c r="Q166" s="23" t="n"/>
      <c r="R166" s="22" t="n"/>
      <c r="S166" s="24">
        <f>IF(B166="","",B166-TODAY())</f>
        <v/>
      </c>
      <c r="T166" s="25">
        <f>IF(COUNTA(A166:D166,F166:R166)=0,"",IF(OR(A166="",B166="",C166="",D166="",F166="",G166="",H166="",J166="",M166="",P166="",Q166=""),"Faltan datos",IF(D166&lt;=C166,"Horario no válido",IF(AND(P166&lt;&gt;"Cancelada",SUMPRODUCT(($B$6:$B$205=B166)*($J$6:$J$205=J166)*($P$6:$P$205&lt;&gt;"Cancelada")*($C$6:$C$205&lt;D166)*($D$6:$D$205&gt;C166)*(ROW($B$6:$B$205)&lt;&gt;ROW(B166)))&gt;0),"Solapamiento",IF(AND(B166&lt;TODAY(),P166&lt;&gt;"Realizada",P166&lt;&gt;"Cancelada"),"Fecha pasada",IF(AND(L166&lt;&gt;"",L166&lt;TODAY(),M166&lt;&gt;"Lista",M166&lt;&gt;"No aplica",P166&lt;&gt;"Realizada",P166&lt;&gt;"Cancelada"),"Preparación vencida",IF(AND(O166&lt;&gt;"",B166&gt;=TODAY(),B166-TODAY()&lt;=2,P166&lt;&gt;"Realizada",P166&lt;&gt;"Cancelada"),"Material pendiente","Correcto")))))))</f>
        <v/>
      </c>
    </row>
    <row r="167" ht="31" customHeight="1">
      <c r="A167" s="18" t="n"/>
      <c r="B167" s="19" t="n"/>
      <c r="C167" s="37" t="n"/>
      <c r="D167" s="37" t="n"/>
      <c r="E167" s="21">
        <f>IF(OR(B167="",C167="",D167=""),"",IF(D167&lt;=C167,"",(D167-C167)*24))</f>
        <v/>
      </c>
      <c r="F167" s="22" t="n"/>
      <c r="G167" s="18" t="n"/>
      <c r="H167" s="18" t="n"/>
      <c r="I167" s="22" t="n"/>
      <c r="J167" s="18" t="n"/>
      <c r="K167" s="23" t="n"/>
      <c r="L167" s="19" t="n"/>
      <c r="M167" s="18" t="n"/>
      <c r="N167" s="22" t="n"/>
      <c r="O167" s="22" t="n"/>
      <c r="P167" s="23" t="n"/>
      <c r="Q167" s="23" t="n"/>
      <c r="R167" s="22" t="n"/>
      <c r="S167" s="24">
        <f>IF(B167="","",B167-TODAY())</f>
        <v/>
      </c>
      <c r="T167" s="25">
        <f>IF(COUNTA(A167:D167,F167:R167)=0,"",IF(OR(A167="",B167="",C167="",D167="",F167="",G167="",H167="",J167="",M167="",P167="",Q167=""),"Faltan datos",IF(D167&lt;=C167,"Horario no válido",IF(AND(P167&lt;&gt;"Cancelada",SUMPRODUCT(($B$6:$B$205=B167)*($J$6:$J$205=J167)*($P$6:$P$205&lt;&gt;"Cancelada")*($C$6:$C$205&lt;D167)*($D$6:$D$205&gt;C167)*(ROW($B$6:$B$205)&lt;&gt;ROW(B167)))&gt;0),"Solapamiento",IF(AND(B167&lt;TODAY(),P167&lt;&gt;"Realizada",P167&lt;&gt;"Cancelada"),"Fecha pasada",IF(AND(L167&lt;&gt;"",L167&lt;TODAY(),M167&lt;&gt;"Lista",M167&lt;&gt;"No aplica",P167&lt;&gt;"Realizada",P167&lt;&gt;"Cancelada"),"Preparación vencida",IF(AND(O167&lt;&gt;"",B167&gt;=TODAY(),B167-TODAY()&lt;=2,P167&lt;&gt;"Realizada",P167&lt;&gt;"Cancelada"),"Material pendiente","Correcto")))))))</f>
        <v/>
      </c>
    </row>
    <row r="168" ht="31" customHeight="1">
      <c r="A168" s="18" t="n"/>
      <c r="B168" s="19" t="n"/>
      <c r="C168" s="37" t="n"/>
      <c r="D168" s="37" t="n"/>
      <c r="E168" s="21">
        <f>IF(OR(B168="",C168="",D168=""),"",IF(D168&lt;=C168,"",(D168-C168)*24))</f>
        <v/>
      </c>
      <c r="F168" s="22" t="n"/>
      <c r="G168" s="18" t="n"/>
      <c r="H168" s="18" t="n"/>
      <c r="I168" s="22" t="n"/>
      <c r="J168" s="18" t="n"/>
      <c r="K168" s="23" t="n"/>
      <c r="L168" s="19" t="n"/>
      <c r="M168" s="18" t="n"/>
      <c r="N168" s="22" t="n"/>
      <c r="O168" s="22" t="n"/>
      <c r="P168" s="23" t="n"/>
      <c r="Q168" s="23" t="n"/>
      <c r="R168" s="22" t="n"/>
      <c r="S168" s="24">
        <f>IF(B168="","",B168-TODAY())</f>
        <v/>
      </c>
      <c r="T168" s="25">
        <f>IF(COUNTA(A168:D168,F168:R168)=0,"",IF(OR(A168="",B168="",C168="",D168="",F168="",G168="",H168="",J168="",M168="",P168="",Q168=""),"Faltan datos",IF(D168&lt;=C168,"Horario no válido",IF(AND(P168&lt;&gt;"Cancelada",SUMPRODUCT(($B$6:$B$205=B168)*($J$6:$J$205=J168)*($P$6:$P$205&lt;&gt;"Cancelada")*($C$6:$C$205&lt;D168)*($D$6:$D$205&gt;C168)*(ROW($B$6:$B$205)&lt;&gt;ROW(B168)))&gt;0),"Solapamiento",IF(AND(B168&lt;TODAY(),P168&lt;&gt;"Realizada",P168&lt;&gt;"Cancelada"),"Fecha pasada",IF(AND(L168&lt;&gt;"",L168&lt;TODAY(),M168&lt;&gt;"Lista",M168&lt;&gt;"No aplica",P168&lt;&gt;"Realizada",P168&lt;&gt;"Cancelada"),"Preparación vencida",IF(AND(O168&lt;&gt;"",B168&gt;=TODAY(),B168-TODAY()&lt;=2,P168&lt;&gt;"Realizada",P168&lt;&gt;"Cancelada"),"Material pendiente","Correcto")))))))</f>
        <v/>
      </c>
    </row>
    <row r="169" ht="31" customHeight="1">
      <c r="A169" s="18" t="n"/>
      <c r="B169" s="19" t="n"/>
      <c r="C169" s="37" t="n"/>
      <c r="D169" s="37" t="n"/>
      <c r="E169" s="21">
        <f>IF(OR(B169="",C169="",D169=""),"",IF(D169&lt;=C169,"",(D169-C169)*24))</f>
        <v/>
      </c>
      <c r="F169" s="22" t="n"/>
      <c r="G169" s="18" t="n"/>
      <c r="H169" s="18" t="n"/>
      <c r="I169" s="22" t="n"/>
      <c r="J169" s="18" t="n"/>
      <c r="K169" s="23" t="n"/>
      <c r="L169" s="19" t="n"/>
      <c r="M169" s="18" t="n"/>
      <c r="N169" s="22" t="n"/>
      <c r="O169" s="22" t="n"/>
      <c r="P169" s="23" t="n"/>
      <c r="Q169" s="23" t="n"/>
      <c r="R169" s="22" t="n"/>
      <c r="S169" s="24">
        <f>IF(B169="","",B169-TODAY())</f>
        <v/>
      </c>
      <c r="T169" s="25">
        <f>IF(COUNTA(A169:D169,F169:R169)=0,"",IF(OR(A169="",B169="",C169="",D169="",F169="",G169="",H169="",J169="",M169="",P169="",Q169=""),"Faltan datos",IF(D169&lt;=C169,"Horario no válido",IF(AND(P169&lt;&gt;"Cancelada",SUMPRODUCT(($B$6:$B$205=B169)*($J$6:$J$205=J169)*($P$6:$P$205&lt;&gt;"Cancelada")*($C$6:$C$205&lt;D169)*($D$6:$D$205&gt;C169)*(ROW($B$6:$B$205)&lt;&gt;ROW(B169)))&gt;0),"Solapamiento",IF(AND(B169&lt;TODAY(),P169&lt;&gt;"Realizada",P169&lt;&gt;"Cancelada"),"Fecha pasada",IF(AND(L169&lt;&gt;"",L169&lt;TODAY(),M169&lt;&gt;"Lista",M169&lt;&gt;"No aplica",P169&lt;&gt;"Realizada",P169&lt;&gt;"Cancelada"),"Preparación vencida",IF(AND(O169&lt;&gt;"",B169&gt;=TODAY(),B169-TODAY()&lt;=2,P169&lt;&gt;"Realizada",P169&lt;&gt;"Cancelada"),"Material pendiente","Correcto")))))))</f>
        <v/>
      </c>
    </row>
    <row r="170" ht="31" customHeight="1">
      <c r="A170" s="18" t="n"/>
      <c r="B170" s="19" t="n"/>
      <c r="C170" s="37" t="n"/>
      <c r="D170" s="37" t="n"/>
      <c r="E170" s="21">
        <f>IF(OR(B170="",C170="",D170=""),"",IF(D170&lt;=C170,"",(D170-C170)*24))</f>
        <v/>
      </c>
      <c r="F170" s="22" t="n"/>
      <c r="G170" s="18" t="n"/>
      <c r="H170" s="18" t="n"/>
      <c r="I170" s="22" t="n"/>
      <c r="J170" s="18" t="n"/>
      <c r="K170" s="23" t="n"/>
      <c r="L170" s="19" t="n"/>
      <c r="M170" s="18" t="n"/>
      <c r="N170" s="22" t="n"/>
      <c r="O170" s="22" t="n"/>
      <c r="P170" s="23" t="n"/>
      <c r="Q170" s="23" t="n"/>
      <c r="R170" s="22" t="n"/>
      <c r="S170" s="24">
        <f>IF(B170="","",B170-TODAY())</f>
        <v/>
      </c>
      <c r="T170" s="25">
        <f>IF(COUNTA(A170:D170,F170:R170)=0,"",IF(OR(A170="",B170="",C170="",D170="",F170="",G170="",H170="",J170="",M170="",P170="",Q170=""),"Faltan datos",IF(D170&lt;=C170,"Horario no válido",IF(AND(P170&lt;&gt;"Cancelada",SUMPRODUCT(($B$6:$B$205=B170)*($J$6:$J$205=J170)*($P$6:$P$205&lt;&gt;"Cancelada")*($C$6:$C$205&lt;D170)*($D$6:$D$205&gt;C170)*(ROW($B$6:$B$205)&lt;&gt;ROW(B170)))&gt;0),"Solapamiento",IF(AND(B170&lt;TODAY(),P170&lt;&gt;"Realizada",P170&lt;&gt;"Cancelada"),"Fecha pasada",IF(AND(L170&lt;&gt;"",L170&lt;TODAY(),M170&lt;&gt;"Lista",M170&lt;&gt;"No aplica",P170&lt;&gt;"Realizada",P170&lt;&gt;"Cancelada"),"Preparación vencida",IF(AND(O170&lt;&gt;"",B170&gt;=TODAY(),B170-TODAY()&lt;=2,P170&lt;&gt;"Realizada",P170&lt;&gt;"Cancelada"),"Material pendiente","Correcto")))))))</f>
        <v/>
      </c>
    </row>
    <row r="171" ht="31" customHeight="1">
      <c r="A171" s="18" t="n"/>
      <c r="B171" s="19" t="n"/>
      <c r="C171" s="37" t="n"/>
      <c r="D171" s="37" t="n"/>
      <c r="E171" s="21">
        <f>IF(OR(B171="",C171="",D171=""),"",IF(D171&lt;=C171,"",(D171-C171)*24))</f>
        <v/>
      </c>
      <c r="F171" s="22" t="n"/>
      <c r="G171" s="18" t="n"/>
      <c r="H171" s="18" t="n"/>
      <c r="I171" s="22" t="n"/>
      <c r="J171" s="18" t="n"/>
      <c r="K171" s="23" t="n"/>
      <c r="L171" s="19" t="n"/>
      <c r="M171" s="18" t="n"/>
      <c r="N171" s="22" t="n"/>
      <c r="O171" s="22" t="n"/>
      <c r="P171" s="23" t="n"/>
      <c r="Q171" s="23" t="n"/>
      <c r="R171" s="22" t="n"/>
      <c r="S171" s="24">
        <f>IF(B171="","",B171-TODAY())</f>
        <v/>
      </c>
      <c r="T171" s="25">
        <f>IF(COUNTA(A171:D171,F171:R171)=0,"",IF(OR(A171="",B171="",C171="",D171="",F171="",G171="",H171="",J171="",M171="",P171="",Q171=""),"Faltan datos",IF(D171&lt;=C171,"Horario no válido",IF(AND(P171&lt;&gt;"Cancelada",SUMPRODUCT(($B$6:$B$205=B171)*($J$6:$J$205=J171)*($P$6:$P$205&lt;&gt;"Cancelada")*($C$6:$C$205&lt;D171)*($D$6:$D$205&gt;C171)*(ROW($B$6:$B$205)&lt;&gt;ROW(B171)))&gt;0),"Solapamiento",IF(AND(B171&lt;TODAY(),P171&lt;&gt;"Realizada",P171&lt;&gt;"Cancelada"),"Fecha pasada",IF(AND(L171&lt;&gt;"",L171&lt;TODAY(),M171&lt;&gt;"Lista",M171&lt;&gt;"No aplica",P171&lt;&gt;"Realizada",P171&lt;&gt;"Cancelada"),"Preparación vencida",IF(AND(O171&lt;&gt;"",B171&gt;=TODAY(),B171-TODAY()&lt;=2,P171&lt;&gt;"Realizada",P171&lt;&gt;"Cancelada"),"Material pendiente","Correcto")))))))</f>
        <v/>
      </c>
    </row>
    <row r="172" ht="31" customHeight="1">
      <c r="A172" s="18" t="n"/>
      <c r="B172" s="19" t="n"/>
      <c r="C172" s="37" t="n"/>
      <c r="D172" s="37" t="n"/>
      <c r="E172" s="21">
        <f>IF(OR(B172="",C172="",D172=""),"",IF(D172&lt;=C172,"",(D172-C172)*24))</f>
        <v/>
      </c>
      <c r="F172" s="22" t="n"/>
      <c r="G172" s="18" t="n"/>
      <c r="H172" s="18" t="n"/>
      <c r="I172" s="22" t="n"/>
      <c r="J172" s="18" t="n"/>
      <c r="K172" s="23" t="n"/>
      <c r="L172" s="19" t="n"/>
      <c r="M172" s="18" t="n"/>
      <c r="N172" s="22" t="n"/>
      <c r="O172" s="22" t="n"/>
      <c r="P172" s="23" t="n"/>
      <c r="Q172" s="23" t="n"/>
      <c r="R172" s="22" t="n"/>
      <c r="S172" s="24">
        <f>IF(B172="","",B172-TODAY())</f>
        <v/>
      </c>
      <c r="T172" s="25">
        <f>IF(COUNTA(A172:D172,F172:R172)=0,"",IF(OR(A172="",B172="",C172="",D172="",F172="",G172="",H172="",J172="",M172="",P172="",Q172=""),"Faltan datos",IF(D172&lt;=C172,"Horario no válido",IF(AND(P172&lt;&gt;"Cancelada",SUMPRODUCT(($B$6:$B$205=B172)*($J$6:$J$205=J172)*($P$6:$P$205&lt;&gt;"Cancelada")*($C$6:$C$205&lt;D172)*($D$6:$D$205&gt;C172)*(ROW($B$6:$B$205)&lt;&gt;ROW(B172)))&gt;0),"Solapamiento",IF(AND(B172&lt;TODAY(),P172&lt;&gt;"Realizada",P172&lt;&gt;"Cancelada"),"Fecha pasada",IF(AND(L172&lt;&gt;"",L172&lt;TODAY(),M172&lt;&gt;"Lista",M172&lt;&gt;"No aplica",P172&lt;&gt;"Realizada",P172&lt;&gt;"Cancelada"),"Preparación vencida",IF(AND(O172&lt;&gt;"",B172&gt;=TODAY(),B172-TODAY()&lt;=2,P172&lt;&gt;"Realizada",P172&lt;&gt;"Cancelada"),"Material pendiente","Correcto")))))))</f>
        <v/>
      </c>
    </row>
    <row r="173" ht="31" customHeight="1">
      <c r="A173" s="18" t="n"/>
      <c r="B173" s="19" t="n"/>
      <c r="C173" s="37" t="n"/>
      <c r="D173" s="37" t="n"/>
      <c r="E173" s="21">
        <f>IF(OR(B173="",C173="",D173=""),"",IF(D173&lt;=C173,"",(D173-C173)*24))</f>
        <v/>
      </c>
      <c r="F173" s="22" t="n"/>
      <c r="G173" s="18" t="n"/>
      <c r="H173" s="18" t="n"/>
      <c r="I173" s="22" t="n"/>
      <c r="J173" s="18" t="n"/>
      <c r="K173" s="23" t="n"/>
      <c r="L173" s="19" t="n"/>
      <c r="M173" s="18" t="n"/>
      <c r="N173" s="22" t="n"/>
      <c r="O173" s="22" t="n"/>
      <c r="P173" s="23" t="n"/>
      <c r="Q173" s="23" t="n"/>
      <c r="R173" s="22" t="n"/>
      <c r="S173" s="24">
        <f>IF(B173="","",B173-TODAY())</f>
        <v/>
      </c>
      <c r="T173" s="25">
        <f>IF(COUNTA(A173:D173,F173:R173)=0,"",IF(OR(A173="",B173="",C173="",D173="",F173="",G173="",H173="",J173="",M173="",P173="",Q173=""),"Faltan datos",IF(D173&lt;=C173,"Horario no válido",IF(AND(P173&lt;&gt;"Cancelada",SUMPRODUCT(($B$6:$B$205=B173)*($J$6:$J$205=J173)*($P$6:$P$205&lt;&gt;"Cancelada")*($C$6:$C$205&lt;D173)*($D$6:$D$205&gt;C173)*(ROW($B$6:$B$205)&lt;&gt;ROW(B173)))&gt;0),"Solapamiento",IF(AND(B173&lt;TODAY(),P173&lt;&gt;"Realizada",P173&lt;&gt;"Cancelada"),"Fecha pasada",IF(AND(L173&lt;&gt;"",L173&lt;TODAY(),M173&lt;&gt;"Lista",M173&lt;&gt;"No aplica",P173&lt;&gt;"Realizada",P173&lt;&gt;"Cancelada"),"Preparación vencida",IF(AND(O173&lt;&gt;"",B173&gt;=TODAY(),B173-TODAY()&lt;=2,P173&lt;&gt;"Realizada",P173&lt;&gt;"Cancelada"),"Material pendiente","Correcto")))))))</f>
        <v/>
      </c>
    </row>
    <row r="174" ht="31" customHeight="1">
      <c r="A174" s="18" t="n"/>
      <c r="B174" s="19" t="n"/>
      <c r="C174" s="37" t="n"/>
      <c r="D174" s="37" t="n"/>
      <c r="E174" s="21">
        <f>IF(OR(B174="",C174="",D174=""),"",IF(D174&lt;=C174,"",(D174-C174)*24))</f>
        <v/>
      </c>
      <c r="F174" s="22" t="n"/>
      <c r="G174" s="18" t="n"/>
      <c r="H174" s="18" t="n"/>
      <c r="I174" s="22" t="n"/>
      <c r="J174" s="18" t="n"/>
      <c r="K174" s="23" t="n"/>
      <c r="L174" s="19" t="n"/>
      <c r="M174" s="18" t="n"/>
      <c r="N174" s="22" t="n"/>
      <c r="O174" s="22" t="n"/>
      <c r="P174" s="23" t="n"/>
      <c r="Q174" s="23" t="n"/>
      <c r="R174" s="22" t="n"/>
      <c r="S174" s="24">
        <f>IF(B174="","",B174-TODAY())</f>
        <v/>
      </c>
      <c r="T174" s="25">
        <f>IF(COUNTA(A174:D174,F174:R174)=0,"",IF(OR(A174="",B174="",C174="",D174="",F174="",G174="",H174="",J174="",M174="",P174="",Q174=""),"Faltan datos",IF(D174&lt;=C174,"Horario no válido",IF(AND(P174&lt;&gt;"Cancelada",SUMPRODUCT(($B$6:$B$205=B174)*($J$6:$J$205=J174)*($P$6:$P$205&lt;&gt;"Cancelada")*($C$6:$C$205&lt;D174)*($D$6:$D$205&gt;C174)*(ROW($B$6:$B$205)&lt;&gt;ROW(B174)))&gt;0),"Solapamiento",IF(AND(B174&lt;TODAY(),P174&lt;&gt;"Realizada",P174&lt;&gt;"Cancelada"),"Fecha pasada",IF(AND(L174&lt;&gt;"",L174&lt;TODAY(),M174&lt;&gt;"Lista",M174&lt;&gt;"No aplica",P174&lt;&gt;"Realizada",P174&lt;&gt;"Cancelada"),"Preparación vencida",IF(AND(O174&lt;&gt;"",B174&gt;=TODAY(),B174-TODAY()&lt;=2,P174&lt;&gt;"Realizada",P174&lt;&gt;"Cancelada"),"Material pendiente","Correcto")))))))</f>
        <v/>
      </c>
    </row>
    <row r="175" ht="31" customHeight="1">
      <c r="A175" s="18" t="n"/>
      <c r="B175" s="19" t="n"/>
      <c r="C175" s="37" t="n"/>
      <c r="D175" s="37" t="n"/>
      <c r="E175" s="21">
        <f>IF(OR(B175="",C175="",D175=""),"",IF(D175&lt;=C175,"",(D175-C175)*24))</f>
        <v/>
      </c>
      <c r="F175" s="22" t="n"/>
      <c r="G175" s="18" t="n"/>
      <c r="H175" s="18" t="n"/>
      <c r="I175" s="22" t="n"/>
      <c r="J175" s="18" t="n"/>
      <c r="K175" s="23" t="n"/>
      <c r="L175" s="19" t="n"/>
      <c r="M175" s="18" t="n"/>
      <c r="N175" s="22" t="n"/>
      <c r="O175" s="22" t="n"/>
      <c r="P175" s="23" t="n"/>
      <c r="Q175" s="23" t="n"/>
      <c r="R175" s="22" t="n"/>
      <c r="S175" s="24">
        <f>IF(B175="","",B175-TODAY())</f>
        <v/>
      </c>
      <c r="T175" s="25">
        <f>IF(COUNTA(A175:D175,F175:R175)=0,"",IF(OR(A175="",B175="",C175="",D175="",F175="",G175="",H175="",J175="",M175="",P175="",Q175=""),"Faltan datos",IF(D175&lt;=C175,"Horario no válido",IF(AND(P175&lt;&gt;"Cancelada",SUMPRODUCT(($B$6:$B$205=B175)*($J$6:$J$205=J175)*($P$6:$P$205&lt;&gt;"Cancelada")*($C$6:$C$205&lt;D175)*($D$6:$D$205&gt;C175)*(ROW($B$6:$B$205)&lt;&gt;ROW(B175)))&gt;0),"Solapamiento",IF(AND(B175&lt;TODAY(),P175&lt;&gt;"Realizada",P175&lt;&gt;"Cancelada"),"Fecha pasada",IF(AND(L175&lt;&gt;"",L175&lt;TODAY(),M175&lt;&gt;"Lista",M175&lt;&gt;"No aplica",P175&lt;&gt;"Realizada",P175&lt;&gt;"Cancelada"),"Preparación vencida",IF(AND(O175&lt;&gt;"",B175&gt;=TODAY(),B175-TODAY()&lt;=2,P175&lt;&gt;"Realizada",P175&lt;&gt;"Cancelada"),"Material pendiente","Correcto")))))))</f>
        <v/>
      </c>
    </row>
    <row r="176" ht="31" customHeight="1">
      <c r="A176" s="18" t="n"/>
      <c r="B176" s="19" t="n"/>
      <c r="C176" s="37" t="n"/>
      <c r="D176" s="37" t="n"/>
      <c r="E176" s="21">
        <f>IF(OR(B176="",C176="",D176=""),"",IF(D176&lt;=C176,"",(D176-C176)*24))</f>
        <v/>
      </c>
      <c r="F176" s="22" t="n"/>
      <c r="G176" s="18" t="n"/>
      <c r="H176" s="18" t="n"/>
      <c r="I176" s="22" t="n"/>
      <c r="J176" s="18" t="n"/>
      <c r="K176" s="23" t="n"/>
      <c r="L176" s="19" t="n"/>
      <c r="M176" s="18" t="n"/>
      <c r="N176" s="22" t="n"/>
      <c r="O176" s="22" t="n"/>
      <c r="P176" s="23" t="n"/>
      <c r="Q176" s="23" t="n"/>
      <c r="R176" s="22" t="n"/>
      <c r="S176" s="24">
        <f>IF(B176="","",B176-TODAY())</f>
        <v/>
      </c>
      <c r="T176" s="25">
        <f>IF(COUNTA(A176:D176,F176:R176)=0,"",IF(OR(A176="",B176="",C176="",D176="",F176="",G176="",H176="",J176="",M176="",P176="",Q176=""),"Faltan datos",IF(D176&lt;=C176,"Horario no válido",IF(AND(P176&lt;&gt;"Cancelada",SUMPRODUCT(($B$6:$B$205=B176)*($J$6:$J$205=J176)*($P$6:$P$205&lt;&gt;"Cancelada")*($C$6:$C$205&lt;D176)*($D$6:$D$205&gt;C176)*(ROW($B$6:$B$205)&lt;&gt;ROW(B176)))&gt;0),"Solapamiento",IF(AND(B176&lt;TODAY(),P176&lt;&gt;"Realizada",P176&lt;&gt;"Cancelada"),"Fecha pasada",IF(AND(L176&lt;&gt;"",L176&lt;TODAY(),M176&lt;&gt;"Lista",M176&lt;&gt;"No aplica",P176&lt;&gt;"Realizada",P176&lt;&gt;"Cancelada"),"Preparación vencida",IF(AND(O176&lt;&gt;"",B176&gt;=TODAY(),B176-TODAY()&lt;=2,P176&lt;&gt;"Realizada",P176&lt;&gt;"Cancelada"),"Material pendiente","Correcto")))))))</f>
        <v/>
      </c>
    </row>
    <row r="177" ht="31" customHeight="1">
      <c r="A177" s="18" t="n"/>
      <c r="B177" s="19" t="n"/>
      <c r="C177" s="37" t="n"/>
      <c r="D177" s="37" t="n"/>
      <c r="E177" s="21">
        <f>IF(OR(B177="",C177="",D177=""),"",IF(D177&lt;=C177,"",(D177-C177)*24))</f>
        <v/>
      </c>
      <c r="F177" s="22" t="n"/>
      <c r="G177" s="18" t="n"/>
      <c r="H177" s="18" t="n"/>
      <c r="I177" s="22" t="n"/>
      <c r="J177" s="18" t="n"/>
      <c r="K177" s="23" t="n"/>
      <c r="L177" s="19" t="n"/>
      <c r="M177" s="18" t="n"/>
      <c r="N177" s="22" t="n"/>
      <c r="O177" s="22" t="n"/>
      <c r="P177" s="23" t="n"/>
      <c r="Q177" s="23" t="n"/>
      <c r="R177" s="22" t="n"/>
      <c r="S177" s="24">
        <f>IF(B177="","",B177-TODAY())</f>
        <v/>
      </c>
      <c r="T177" s="25">
        <f>IF(COUNTA(A177:D177,F177:R177)=0,"",IF(OR(A177="",B177="",C177="",D177="",F177="",G177="",H177="",J177="",M177="",P177="",Q177=""),"Faltan datos",IF(D177&lt;=C177,"Horario no válido",IF(AND(P177&lt;&gt;"Cancelada",SUMPRODUCT(($B$6:$B$205=B177)*($J$6:$J$205=J177)*($P$6:$P$205&lt;&gt;"Cancelada")*($C$6:$C$205&lt;D177)*($D$6:$D$205&gt;C177)*(ROW($B$6:$B$205)&lt;&gt;ROW(B177)))&gt;0),"Solapamiento",IF(AND(B177&lt;TODAY(),P177&lt;&gt;"Realizada",P177&lt;&gt;"Cancelada"),"Fecha pasada",IF(AND(L177&lt;&gt;"",L177&lt;TODAY(),M177&lt;&gt;"Lista",M177&lt;&gt;"No aplica",P177&lt;&gt;"Realizada",P177&lt;&gt;"Cancelada"),"Preparación vencida",IF(AND(O177&lt;&gt;"",B177&gt;=TODAY(),B177-TODAY()&lt;=2,P177&lt;&gt;"Realizada",P177&lt;&gt;"Cancelada"),"Material pendiente","Correcto")))))))</f>
        <v/>
      </c>
    </row>
    <row r="178" ht="31" customHeight="1">
      <c r="A178" s="18" t="n"/>
      <c r="B178" s="19" t="n"/>
      <c r="C178" s="37" t="n"/>
      <c r="D178" s="37" t="n"/>
      <c r="E178" s="21">
        <f>IF(OR(B178="",C178="",D178=""),"",IF(D178&lt;=C178,"",(D178-C178)*24))</f>
        <v/>
      </c>
      <c r="F178" s="22" t="n"/>
      <c r="G178" s="18" t="n"/>
      <c r="H178" s="18" t="n"/>
      <c r="I178" s="22" t="n"/>
      <c r="J178" s="18" t="n"/>
      <c r="K178" s="23" t="n"/>
      <c r="L178" s="19" t="n"/>
      <c r="M178" s="18" t="n"/>
      <c r="N178" s="22" t="n"/>
      <c r="O178" s="22" t="n"/>
      <c r="P178" s="23" t="n"/>
      <c r="Q178" s="23" t="n"/>
      <c r="R178" s="22" t="n"/>
      <c r="S178" s="24">
        <f>IF(B178="","",B178-TODAY())</f>
        <v/>
      </c>
      <c r="T178" s="25">
        <f>IF(COUNTA(A178:D178,F178:R178)=0,"",IF(OR(A178="",B178="",C178="",D178="",F178="",G178="",H178="",J178="",M178="",P178="",Q178=""),"Faltan datos",IF(D178&lt;=C178,"Horario no válido",IF(AND(P178&lt;&gt;"Cancelada",SUMPRODUCT(($B$6:$B$205=B178)*($J$6:$J$205=J178)*($P$6:$P$205&lt;&gt;"Cancelada")*($C$6:$C$205&lt;D178)*($D$6:$D$205&gt;C178)*(ROW($B$6:$B$205)&lt;&gt;ROW(B178)))&gt;0),"Solapamiento",IF(AND(B178&lt;TODAY(),P178&lt;&gt;"Realizada",P178&lt;&gt;"Cancelada"),"Fecha pasada",IF(AND(L178&lt;&gt;"",L178&lt;TODAY(),M178&lt;&gt;"Lista",M178&lt;&gt;"No aplica",P178&lt;&gt;"Realizada",P178&lt;&gt;"Cancelada"),"Preparación vencida",IF(AND(O178&lt;&gt;"",B178&gt;=TODAY(),B178-TODAY()&lt;=2,P178&lt;&gt;"Realizada",P178&lt;&gt;"Cancelada"),"Material pendiente","Correcto")))))))</f>
        <v/>
      </c>
    </row>
    <row r="179" ht="31" customHeight="1">
      <c r="A179" s="18" t="n"/>
      <c r="B179" s="19" t="n"/>
      <c r="C179" s="37" t="n"/>
      <c r="D179" s="37" t="n"/>
      <c r="E179" s="21">
        <f>IF(OR(B179="",C179="",D179=""),"",IF(D179&lt;=C179,"",(D179-C179)*24))</f>
        <v/>
      </c>
      <c r="F179" s="22" t="n"/>
      <c r="G179" s="18" t="n"/>
      <c r="H179" s="18" t="n"/>
      <c r="I179" s="22" t="n"/>
      <c r="J179" s="18" t="n"/>
      <c r="K179" s="23" t="n"/>
      <c r="L179" s="19" t="n"/>
      <c r="M179" s="18" t="n"/>
      <c r="N179" s="22" t="n"/>
      <c r="O179" s="22" t="n"/>
      <c r="P179" s="23" t="n"/>
      <c r="Q179" s="23" t="n"/>
      <c r="R179" s="22" t="n"/>
      <c r="S179" s="24">
        <f>IF(B179="","",B179-TODAY())</f>
        <v/>
      </c>
      <c r="T179" s="25">
        <f>IF(COUNTA(A179:D179,F179:R179)=0,"",IF(OR(A179="",B179="",C179="",D179="",F179="",G179="",H179="",J179="",M179="",P179="",Q179=""),"Faltan datos",IF(D179&lt;=C179,"Horario no válido",IF(AND(P179&lt;&gt;"Cancelada",SUMPRODUCT(($B$6:$B$205=B179)*($J$6:$J$205=J179)*($P$6:$P$205&lt;&gt;"Cancelada")*($C$6:$C$205&lt;D179)*($D$6:$D$205&gt;C179)*(ROW($B$6:$B$205)&lt;&gt;ROW(B179)))&gt;0),"Solapamiento",IF(AND(B179&lt;TODAY(),P179&lt;&gt;"Realizada",P179&lt;&gt;"Cancelada"),"Fecha pasada",IF(AND(L179&lt;&gt;"",L179&lt;TODAY(),M179&lt;&gt;"Lista",M179&lt;&gt;"No aplica",P179&lt;&gt;"Realizada",P179&lt;&gt;"Cancelada"),"Preparación vencida",IF(AND(O179&lt;&gt;"",B179&gt;=TODAY(),B179-TODAY()&lt;=2,P179&lt;&gt;"Realizada",P179&lt;&gt;"Cancelada"),"Material pendiente","Correcto")))))))</f>
        <v/>
      </c>
    </row>
    <row r="180" ht="31" customHeight="1">
      <c r="A180" s="18" t="n"/>
      <c r="B180" s="19" t="n"/>
      <c r="C180" s="37" t="n"/>
      <c r="D180" s="37" t="n"/>
      <c r="E180" s="21">
        <f>IF(OR(B180="",C180="",D180=""),"",IF(D180&lt;=C180,"",(D180-C180)*24))</f>
        <v/>
      </c>
      <c r="F180" s="22" t="n"/>
      <c r="G180" s="18" t="n"/>
      <c r="H180" s="18" t="n"/>
      <c r="I180" s="22" t="n"/>
      <c r="J180" s="18" t="n"/>
      <c r="K180" s="23" t="n"/>
      <c r="L180" s="19" t="n"/>
      <c r="M180" s="18" t="n"/>
      <c r="N180" s="22" t="n"/>
      <c r="O180" s="22" t="n"/>
      <c r="P180" s="23" t="n"/>
      <c r="Q180" s="23" t="n"/>
      <c r="R180" s="22" t="n"/>
      <c r="S180" s="24">
        <f>IF(B180="","",B180-TODAY())</f>
        <v/>
      </c>
      <c r="T180" s="25">
        <f>IF(COUNTA(A180:D180,F180:R180)=0,"",IF(OR(A180="",B180="",C180="",D180="",F180="",G180="",H180="",J180="",M180="",P180="",Q180=""),"Faltan datos",IF(D180&lt;=C180,"Horario no válido",IF(AND(P180&lt;&gt;"Cancelada",SUMPRODUCT(($B$6:$B$205=B180)*($J$6:$J$205=J180)*($P$6:$P$205&lt;&gt;"Cancelada")*($C$6:$C$205&lt;D180)*($D$6:$D$205&gt;C180)*(ROW($B$6:$B$205)&lt;&gt;ROW(B180)))&gt;0),"Solapamiento",IF(AND(B180&lt;TODAY(),P180&lt;&gt;"Realizada",P180&lt;&gt;"Cancelada"),"Fecha pasada",IF(AND(L180&lt;&gt;"",L180&lt;TODAY(),M180&lt;&gt;"Lista",M180&lt;&gt;"No aplica",P180&lt;&gt;"Realizada",P180&lt;&gt;"Cancelada"),"Preparación vencida",IF(AND(O180&lt;&gt;"",B180&gt;=TODAY(),B180-TODAY()&lt;=2,P180&lt;&gt;"Realizada",P180&lt;&gt;"Cancelada"),"Material pendiente","Correcto")))))))</f>
        <v/>
      </c>
    </row>
    <row r="181" ht="31" customHeight="1">
      <c r="A181" s="18" t="n"/>
      <c r="B181" s="19" t="n"/>
      <c r="C181" s="37" t="n"/>
      <c r="D181" s="37" t="n"/>
      <c r="E181" s="21">
        <f>IF(OR(B181="",C181="",D181=""),"",IF(D181&lt;=C181,"",(D181-C181)*24))</f>
        <v/>
      </c>
      <c r="F181" s="22" t="n"/>
      <c r="G181" s="18" t="n"/>
      <c r="H181" s="18" t="n"/>
      <c r="I181" s="22" t="n"/>
      <c r="J181" s="18" t="n"/>
      <c r="K181" s="23" t="n"/>
      <c r="L181" s="19" t="n"/>
      <c r="M181" s="18" t="n"/>
      <c r="N181" s="22" t="n"/>
      <c r="O181" s="22" t="n"/>
      <c r="P181" s="23" t="n"/>
      <c r="Q181" s="23" t="n"/>
      <c r="R181" s="22" t="n"/>
      <c r="S181" s="24">
        <f>IF(B181="","",B181-TODAY())</f>
        <v/>
      </c>
      <c r="T181" s="25">
        <f>IF(COUNTA(A181:D181,F181:R181)=0,"",IF(OR(A181="",B181="",C181="",D181="",F181="",G181="",H181="",J181="",M181="",P181="",Q181=""),"Faltan datos",IF(D181&lt;=C181,"Horario no válido",IF(AND(P181&lt;&gt;"Cancelada",SUMPRODUCT(($B$6:$B$205=B181)*($J$6:$J$205=J181)*($P$6:$P$205&lt;&gt;"Cancelada")*($C$6:$C$205&lt;D181)*($D$6:$D$205&gt;C181)*(ROW($B$6:$B$205)&lt;&gt;ROW(B181)))&gt;0),"Solapamiento",IF(AND(B181&lt;TODAY(),P181&lt;&gt;"Realizada",P181&lt;&gt;"Cancelada"),"Fecha pasada",IF(AND(L181&lt;&gt;"",L181&lt;TODAY(),M181&lt;&gt;"Lista",M181&lt;&gt;"No aplica",P181&lt;&gt;"Realizada",P181&lt;&gt;"Cancelada"),"Preparación vencida",IF(AND(O181&lt;&gt;"",B181&gt;=TODAY(),B181-TODAY()&lt;=2,P181&lt;&gt;"Realizada",P181&lt;&gt;"Cancelada"),"Material pendiente","Correcto")))))))</f>
        <v/>
      </c>
    </row>
    <row r="182" ht="31" customHeight="1">
      <c r="A182" s="18" t="n"/>
      <c r="B182" s="19" t="n"/>
      <c r="C182" s="37" t="n"/>
      <c r="D182" s="37" t="n"/>
      <c r="E182" s="21">
        <f>IF(OR(B182="",C182="",D182=""),"",IF(D182&lt;=C182,"",(D182-C182)*24))</f>
        <v/>
      </c>
      <c r="F182" s="22" t="n"/>
      <c r="G182" s="18" t="n"/>
      <c r="H182" s="18" t="n"/>
      <c r="I182" s="22" t="n"/>
      <c r="J182" s="18" t="n"/>
      <c r="K182" s="23" t="n"/>
      <c r="L182" s="19" t="n"/>
      <c r="M182" s="18" t="n"/>
      <c r="N182" s="22" t="n"/>
      <c r="O182" s="22" t="n"/>
      <c r="P182" s="23" t="n"/>
      <c r="Q182" s="23" t="n"/>
      <c r="R182" s="22" t="n"/>
      <c r="S182" s="24">
        <f>IF(B182="","",B182-TODAY())</f>
        <v/>
      </c>
      <c r="T182" s="25">
        <f>IF(COUNTA(A182:D182,F182:R182)=0,"",IF(OR(A182="",B182="",C182="",D182="",F182="",G182="",H182="",J182="",M182="",P182="",Q182=""),"Faltan datos",IF(D182&lt;=C182,"Horario no válido",IF(AND(P182&lt;&gt;"Cancelada",SUMPRODUCT(($B$6:$B$205=B182)*($J$6:$J$205=J182)*($P$6:$P$205&lt;&gt;"Cancelada")*($C$6:$C$205&lt;D182)*($D$6:$D$205&gt;C182)*(ROW($B$6:$B$205)&lt;&gt;ROW(B182)))&gt;0),"Solapamiento",IF(AND(B182&lt;TODAY(),P182&lt;&gt;"Realizada",P182&lt;&gt;"Cancelada"),"Fecha pasada",IF(AND(L182&lt;&gt;"",L182&lt;TODAY(),M182&lt;&gt;"Lista",M182&lt;&gt;"No aplica",P182&lt;&gt;"Realizada",P182&lt;&gt;"Cancelada"),"Preparación vencida",IF(AND(O182&lt;&gt;"",B182&gt;=TODAY(),B182-TODAY()&lt;=2,P182&lt;&gt;"Realizada",P182&lt;&gt;"Cancelada"),"Material pendiente","Correcto")))))))</f>
        <v/>
      </c>
    </row>
    <row r="183" ht="31" customHeight="1">
      <c r="A183" s="18" t="n"/>
      <c r="B183" s="19" t="n"/>
      <c r="C183" s="37" t="n"/>
      <c r="D183" s="37" t="n"/>
      <c r="E183" s="21">
        <f>IF(OR(B183="",C183="",D183=""),"",IF(D183&lt;=C183,"",(D183-C183)*24))</f>
        <v/>
      </c>
      <c r="F183" s="22" t="n"/>
      <c r="G183" s="18" t="n"/>
      <c r="H183" s="18" t="n"/>
      <c r="I183" s="22" t="n"/>
      <c r="J183" s="18" t="n"/>
      <c r="K183" s="23" t="n"/>
      <c r="L183" s="19" t="n"/>
      <c r="M183" s="18" t="n"/>
      <c r="N183" s="22" t="n"/>
      <c r="O183" s="22" t="n"/>
      <c r="P183" s="23" t="n"/>
      <c r="Q183" s="23" t="n"/>
      <c r="R183" s="22" t="n"/>
      <c r="S183" s="24">
        <f>IF(B183="","",B183-TODAY())</f>
        <v/>
      </c>
      <c r="T183" s="25">
        <f>IF(COUNTA(A183:D183,F183:R183)=0,"",IF(OR(A183="",B183="",C183="",D183="",F183="",G183="",H183="",J183="",M183="",P183="",Q183=""),"Faltan datos",IF(D183&lt;=C183,"Horario no válido",IF(AND(P183&lt;&gt;"Cancelada",SUMPRODUCT(($B$6:$B$205=B183)*($J$6:$J$205=J183)*($P$6:$P$205&lt;&gt;"Cancelada")*($C$6:$C$205&lt;D183)*($D$6:$D$205&gt;C183)*(ROW($B$6:$B$205)&lt;&gt;ROW(B183)))&gt;0),"Solapamiento",IF(AND(B183&lt;TODAY(),P183&lt;&gt;"Realizada",P183&lt;&gt;"Cancelada"),"Fecha pasada",IF(AND(L183&lt;&gt;"",L183&lt;TODAY(),M183&lt;&gt;"Lista",M183&lt;&gt;"No aplica",P183&lt;&gt;"Realizada",P183&lt;&gt;"Cancelada"),"Preparación vencida",IF(AND(O183&lt;&gt;"",B183&gt;=TODAY(),B183-TODAY()&lt;=2,P183&lt;&gt;"Realizada",P183&lt;&gt;"Cancelada"),"Material pendiente","Correcto")))))))</f>
        <v/>
      </c>
    </row>
    <row r="184" ht="31" customHeight="1">
      <c r="A184" s="18" t="n"/>
      <c r="B184" s="19" t="n"/>
      <c r="C184" s="37" t="n"/>
      <c r="D184" s="37" t="n"/>
      <c r="E184" s="21">
        <f>IF(OR(B184="",C184="",D184=""),"",IF(D184&lt;=C184,"",(D184-C184)*24))</f>
        <v/>
      </c>
      <c r="F184" s="22" t="n"/>
      <c r="G184" s="18" t="n"/>
      <c r="H184" s="18" t="n"/>
      <c r="I184" s="22" t="n"/>
      <c r="J184" s="18" t="n"/>
      <c r="K184" s="23" t="n"/>
      <c r="L184" s="19" t="n"/>
      <c r="M184" s="18" t="n"/>
      <c r="N184" s="22" t="n"/>
      <c r="O184" s="22" t="n"/>
      <c r="P184" s="23" t="n"/>
      <c r="Q184" s="23" t="n"/>
      <c r="R184" s="22" t="n"/>
      <c r="S184" s="24">
        <f>IF(B184="","",B184-TODAY())</f>
        <v/>
      </c>
      <c r="T184" s="25">
        <f>IF(COUNTA(A184:D184,F184:R184)=0,"",IF(OR(A184="",B184="",C184="",D184="",F184="",G184="",H184="",J184="",M184="",P184="",Q184=""),"Faltan datos",IF(D184&lt;=C184,"Horario no válido",IF(AND(P184&lt;&gt;"Cancelada",SUMPRODUCT(($B$6:$B$205=B184)*($J$6:$J$205=J184)*($P$6:$P$205&lt;&gt;"Cancelada")*($C$6:$C$205&lt;D184)*($D$6:$D$205&gt;C184)*(ROW($B$6:$B$205)&lt;&gt;ROW(B184)))&gt;0),"Solapamiento",IF(AND(B184&lt;TODAY(),P184&lt;&gt;"Realizada",P184&lt;&gt;"Cancelada"),"Fecha pasada",IF(AND(L184&lt;&gt;"",L184&lt;TODAY(),M184&lt;&gt;"Lista",M184&lt;&gt;"No aplica",P184&lt;&gt;"Realizada",P184&lt;&gt;"Cancelada"),"Preparación vencida",IF(AND(O184&lt;&gt;"",B184&gt;=TODAY(),B184-TODAY()&lt;=2,P184&lt;&gt;"Realizada",P184&lt;&gt;"Cancelada"),"Material pendiente","Correcto")))))))</f>
        <v/>
      </c>
    </row>
    <row r="185" ht="31" customHeight="1">
      <c r="A185" s="18" t="n"/>
      <c r="B185" s="19" t="n"/>
      <c r="C185" s="37" t="n"/>
      <c r="D185" s="37" t="n"/>
      <c r="E185" s="21">
        <f>IF(OR(B185="",C185="",D185=""),"",IF(D185&lt;=C185,"",(D185-C185)*24))</f>
        <v/>
      </c>
      <c r="F185" s="22" t="n"/>
      <c r="G185" s="18" t="n"/>
      <c r="H185" s="18" t="n"/>
      <c r="I185" s="22" t="n"/>
      <c r="J185" s="18" t="n"/>
      <c r="K185" s="23" t="n"/>
      <c r="L185" s="19" t="n"/>
      <c r="M185" s="18" t="n"/>
      <c r="N185" s="22" t="n"/>
      <c r="O185" s="22" t="n"/>
      <c r="P185" s="23" t="n"/>
      <c r="Q185" s="23" t="n"/>
      <c r="R185" s="22" t="n"/>
      <c r="S185" s="24">
        <f>IF(B185="","",B185-TODAY())</f>
        <v/>
      </c>
      <c r="T185" s="25">
        <f>IF(COUNTA(A185:D185,F185:R185)=0,"",IF(OR(A185="",B185="",C185="",D185="",F185="",G185="",H185="",J185="",M185="",P185="",Q185=""),"Faltan datos",IF(D185&lt;=C185,"Horario no válido",IF(AND(P185&lt;&gt;"Cancelada",SUMPRODUCT(($B$6:$B$205=B185)*($J$6:$J$205=J185)*($P$6:$P$205&lt;&gt;"Cancelada")*($C$6:$C$205&lt;D185)*($D$6:$D$205&gt;C185)*(ROW($B$6:$B$205)&lt;&gt;ROW(B185)))&gt;0),"Solapamiento",IF(AND(B185&lt;TODAY(),P185&lt;&gt;"Realizada",P185&lt;&gt;"Cancelada"),"Fecha pasada",IF(AND(L185&lt;&gt;"",L185&lt;TODAY(),M185&lt;&gt;"Lista",M185&lt;&gt;"No aplica",P185&lt;&gt;"Realizada",P185&lt;&gt;"Cancelada"),"Preparación vencida",IF(AND(O185&lt;&gt;"",B185&gt;=TODAY(),B185-TODAY()&lt;=2,P185&lt;&gt;"Realizada",P185&lt;&gt;"Cancelada"),"Material pendiente","Correcto")))))))</f>
        <v/>
      </c>
    </row>
    <row r="186" ht="31" customHeight="1">
      <c r="A186" s="18" t="n"/>
      <c r="B186" s="19" t="n"/>
      <c r="C186" s="37" t="n"/>
      <c r="D186" s="37" t="n"/>
      <c r="E186" s="21">
        <f>IF(OR(B186="",C186="",D186=""),"",IF(D186&lt;=C186,"",(D186-C186)*24))</f>
        <v/>
      </c>
      <c r="F186" s="22" t="n"/>
      <c r="G186" s="18" t="n"/>
      <c r="H186" s="18" t="n"/>
      <c r="I186" s="22" t="n"/>
      <c r="J186" s="18" t="n"/>
      <c r="K186" s="23" t="n"/>
      <c r="L186" s="19" t="n"/>
      <c r="M186" s="18" t="n"/>
      <c r="N186" s="22" t="n"/>
      <c r="O186" s="22" t="n"/>
      <c r="P186" s="23" t="n"/>
      <c r="Q186" s="23" t="n"/>
      <c r="R186" s="22" t="n"/>
      <c r="S186" s="24">
        <f>IF(B186="","",B186-TODAY())</f>
        <v/>
      </c>
      <c r="T186" s="25">
        <f>IF(COUNTA(A186:D186,F186:R186)=0,"",IF(OR(A186="",B186="",C186="",D186="",F186="",G186="",H186="",J186="",M186="",P186="",Q186=""),"Faltan datos",IF(D186&lt;=C186,"Horario no válido",IF(AND(P186&lt;&gt;"Cancelada",SUMPRODUCT(($B$6:$B$205=B186)*($J$6:$J$205=J186)*($P$6:$P$205&lt;&gt;"Cancelada")*($C$6:$C$205&lt;D186)*($D$6:$D$205&gt;C186)*(ROW($B$6:$B$205)&lt;&gt;ROW(B186)))&gt;0),"Solapamiento",IF(AND(B186&lt;TODAY(),P186&lt;&gt;"Realizada",P186&lt;&gt;"Cancelada"),"Fecha pasada",IF(AND(L186&lt;&gt;"",L186&lt;TODAY(),M186&lt;&gt;"Lista",M186&lt;&gt;"No aplica",P186&lt;&gt;"Realizada",P186&lt;&gt;"Cancelada"),"Preparación vencida",IF(AND(O186&lt;&gt;"",B186&gt;=TODAY(),B186-TODAY()&lt;=2,P186&lt;&gt;"Realizada",P186&lt;&gt;"Cancelada"),"Material pendiente","Correcto")))))))</f>
        <v/>
      </c>
    </row>
    <row r="187" ht="31" customHeight="1">
      <c r="A187" s="18" t="n"/>
      <c r="B187" s="19" t="n"/>
      <c r="C187" s="37" t="n"/>
      <c r="D187" s="37" t="n"/>
      <c r="E187" s="21">
        <f>IF(OR(B187="",C187="",D187=""),"",IF(D187&lt;=C187,"",(D187-C187)*24))</f>
        <v/>
      </c>
      <c r="F187" s="22" t="n"/>
      <c r="G187" s="18" t="n"/>
      <c r="H187" s="18" t="n"/>
      <c r="I187" s="22" t="n"/>
      <c r="J187" s="18" t="n"/>
      <c r="K187" s="23" t="n"/>
      <c r="L187" s="19" t="n"/>
      <c r="M187" s="18" t="n"/>
      <c r="N187" s="22" t="n"/>
      <c r="O187" s="22" t="n"/>
      <c r="P187" s="23" t="n"/>
      <c r="Q187" s="23" t="n"/>
      <c r="R187" s="22" t="n"/>
      <c r="S187" s="24">
        <f>IF(B187="","",B187-TODAY())</f>
        <v/>
      </c>
      <c r="T187" s="25">
        <f>IF(COUNTA(A187:D187,F187:R187)=0,"",IF(OR(A187="",B187="",C187="",D187="",F187="",G187="",H187="",J187="",M187="",P187="",Q187=""),"Faltan datos",IF(D187&lt;=C187,"Horario no válido",IF(AND(P187&lt;&gt;"Cancelada",SUMPRODUCT(($B$6:$B$205=B187)*($J$6:$J$205=J187)*($P$6:$P$205&lt;&gt;"Cancelada")*($C$6:$C$205&lt;D187)*($D$6:$D$205&gt;C187)*(ROW($B$6:$B$205)&lt;&gt;ROW(B187)))&gt;0),"Solapamiento",IF(AND(B187&lt;TODAY(),P187&lt;&gt;"Realizada",P187&lt;&gt;"Cancelada"),"Fecha pasada",IF(AND(L187&lt;&gt;"",L187&lt;TODAY(),M187&lt;&gt;"Lista",M187&lt;&gt;"No aplica",P187&lt;&gt;"Realizada",P187&lt;&gt;"Cancelada"),"Preparación vencida",IF(AND(O187&lt;&gt;"",B187&gt;=TODAY(),B187-TODAY()&lt;=2,P187&lt;&gt;"Realizada",P187&lt;&gt;"Cancelada"),"Material pendiente","Correcto")))))))</f>
        <v/>
      </c>
    </row>
    <row r="188" ht="31" customHeight="1">
      <c r="A188" s="18" t="n"/>
      <c r="B188" s="19" t="n"/>
      <c r="C188" s="37" t="n"/>
      <c r="D188" s="37" t="n"/>
      <c r="E188" s="21">
        <f>IF(OR(B188="",C188="",D188=""),"",IF(D188&lt;=C188,"",(D188-C188)*24))</f>
        <v/>
      </c>
      <c r="F188" s="22" t="n"/>
      <c r="G188" s="18" t="n"/>
      <c r="H188" s="18" t="n"/>
      <c r="I188" s="22" t="n"/>
      <c r="J188" s="18" t="n"/>
      <c r="K188" s="23" t="n"/>
      <c r="L188" s="19" t="n"/>
      <c r="M188" s="18" t="n"/>
      <c r="N188" s="22" t="n"/>
      <c r="O188" s="22" t="n"/>
      <c r="P188" s="23" t="n"/>
      <c r="Q188" s="23" t="n"/>
      <c r="R188" s="22" t="n"/>
      <c r="S188" s="24">
        <f>IF(B188="","",B188-TODAY())</f>
        <v/>
      </c>
      <c r="T188" s="25">
        <f>IF(COUNTA(A188:D188,F188:R188)=0,"",IF(OR(A188="",B188="",C188="",D188="",F188="",G188="",H188="",J188="",M188="",P188="",Q188=""),"Faltan datos",IF(D188&lt;=C188,"Horario no válido",IF(AND(P188&lt;&gt;"Cancelada",SUMPRODUCT(($B$6:$B$205=B188)*($J$6:$J$205=J188)*($P$6:$P$205&lt;&gt;"Cancelada")*($C$6:$C$205&lt;D188)*($D$6:$D$205&gt;C188)*(ROW($B$6:$B$205)&lt;&gt;ROW(B188)))&gt;0),"Solapamiento",IF(AND(B188&lt;TODAY(),P188&lt;&gt;"Realizada",P188&lt;&gt;"Cancelada"),"Fecha pasada",IF(AND(L188&lt;&gt;"",L188&lt;TODAY(),M188&lt;&gt;"Lista",M188&lt;&gt;"No aplica",P188&lt;&gt;"Realizada",P188&lt;&gt;"Cancelada"),"Preparación vencida",IF(AND(O188&lt;&gt;"",B188&gt;=TODAY(),B188-TODAY()&lt;=2,P188&lt;&gt;"Realizada",P188&lt;&gt;"Cancelada"),"Material pendiente","Correcto")))))))</f>
        <v/>
      </c>
    </row>
    <row r="189" ht="31" customHeight="1">
      <c r="A189" s="18" t="n"/>
      <c r="B189" s="19" t="n"/>
      <c r="C189" s="37" t="n"/>
      <c r="D189" s="37" t="n"/>
      <c r="E189" s="21">
        <f>IF(OR(B189="",C189="",D189=""),"",IF(D189&lt;=C189,"",(D189-C189)*24))</f>
        <v/>
      </c>
      <c r="F189" s="22" t="n"/>
      <c r="G189" s="18" t="n"/>
      <c r="H189" s="18" t="n"/>
      <c r="I189" s="22" t="n"/>
      <c r="J189" s="18" t="n"/>
      <c r="K189" s="23" t="n"/>
      <c r="L189" s="19" t="n"/>
      <c r="M189" s="18" t="n"/>
      <c r="N189" s="22" t="n"/>
      <c r="O189" s="22" t="n"/>
      <c r="P189" s="23" t="n"/>
      <c r="Q189" s="23" t="n"/>
      <c r="R189" s="22" t="n"/>
      <c r="S189" s="24">
        <f>IF(B189="","",B189-TODAY())</f>
        <v/>
      </c>
      <c r="T189" s="25">
        <f>IF(COUNTA(A189:D189,F189:R189)=0,"",IF(OR(A189="",B189="",C189="",D189="",F189="",G189="",H189="",J189="",M189="",P189="",Q189=""),"Faltan datos",IF(D189&lt;=C189,"Horario no válido",IF(AND(P189&lt;&gt;"Cancelada",SUMPRODUCT(($B$6:$B$205=B189)*($J$6:$J$205=J189)*($P$6:$P$205&lt;&gt;"Cancelada")*($C$6:$C$205&lt;D189)*($D$6:$D$205&gt;C189)*(ROW($B$6:$B$205)&lt;&gt;ROW(B189)))&gt;0),"Solapamiento",IF(AND(B189&lt;TODAY(),P189&lt;&gt;"Realizada",P189&lt;&gt;"Cancelada"),"Fecha pasada",IF(AND(L189&lt;&gt;"",L189&lt;TODAY(),M189&lt;&gt;"Lista",M189&lt;&gt;"No aplica",P189&lt;&gt;"Realizada",P189&lt;&gt;"Cancelada"),"Preparación vencida",IF(AND(O189&lt;&gt;"",B189&gt;=TODAY(),B189-TODAY()&lt;=2,P189&lt;&gt;"Realizada",P189&lt;&gt;"Cancelada"),"Material pendiente","Correcto")))))))</f>
        <v/>
      </c>
    </row>
    <row r="190" ht="31" customHeight="1">
      <c r="A190" s="18" t="n"/>
      <c r="B190" s="19" t="n"/>
      <c r="C190" s="37" t="n"/>
      <c r="D190" s="37" t="n"/>
      <c r="E190" s="21">
        <f>IF(OR(B190="",C190="",D190=""),"",IF(D190&lt;=C190,"",(D190-C190)*24))</f>
        <v/>
      </c>
      <c r="F190" s="22" t="n"/>
      <c r="G190" s="18" t="n"/>
      <c r="H190" s="18" t="n"/>
      <c r="I190" s="22" t="n"/>
      <c r="J190" s="18" t="n"/>
      <c r="K190" s="23" t="n"/>
      <c r="L190" s="19" t="n"/>
      <c r="M190" s="18" t="n"/>
      <c r="N190" s="22" t="n"/>
      <c r="O190" s="22" t="n"/>
      <c r="P190" s="23" t="n"/>
      <c r="Q190" s="23" t="n"/>
      <c r="R190" s="22" t="n"/>
      <c r="S190" s="24">
        <f>IF(B190="","",B190-TODAY())</f>
        <v/>
      </c>
      <c r="T190" s="25">
        <f>IF(COUNTA(A190:D190,F190:R190)=0,"",IF(OR(A190="",B190="",C190="",D190="",F190="",G190="",H190="",J190="",M190="",P190="",Q190=""),"Faltan datos",IF(D190&lt;=C190,"Horario no válido",IF(AND(P190&lt;&gt;"Cancelada",SUMPRODUCT(($B$6:$B$205=B190)*($J$6:$J$205=J190)*($P$6:$P$205&lt;&gt;"Cancelada")*($C$6:$C$205&lt;D190)*($D$6:$D$205&gt;C190)*(ROW($B$6:$B$205)&lt;&gt;ROW(B190)))&gt;0),"Solapamiento",IF(AND(B190&lt;TODAY(),P190&lt;&gt;"Realizada",P190&lt;&gt;"Cancelada"),"Fecha pasada",IF(AND(L190&lt;&gt;"",L190&lt;TODAY(),M190&lt;&gt;"Lista",M190&lt;&gt;"No aplica",P190&lt;&gt;"Realizada",P190&lt;&gt;"Cancelada"),"Preparación vencida",IF(AND(O190&lt;&gt;"",B190&gt;=TODAY(),B190-TODAY()&lt;=2,P190&lt;&gt;"Realizada",P190&lt;&gt;"Cancelada"),"Material pendiente","Correcto")))))))</f>
        <v/>
      </c>
    </row>
    <row r="191" ht="31" customHeight="1">
      <c r="A191" s="18" t="n"/>
      <c r="B191" s="19" t="n"/>
      <c r="C191" s="37" t="n"/>
      <c r="D191" s="37" t="n"/>
      <c r="E191" s="21">
        <f>IF(OR(B191="",C191="",D191=""),"",IF(D191&lt;=C191,"",(D191-C191)*24))</f>
        <v/>
      </c>
      <c r="F191" s="22" t="n"/>
      <c r="G191" s="18" t="n"/>
      <c r="H191" s="18" t="n"/>
      <c r="I191" s="22" t="n"/>
      <c r="J191" s="18" t="n"/>
      <c r="K191" s="23" t="n"/>
      <c r="L191" s="19" t="n"/>
      <c r="M191" s="18" t="n"/>
      <c r="N191" s="22" t="n"/>
      <c r="O191" s="22" t="n"/>
      <c r="P191" s="23" t="n"/>
      <c r="Q191" s="23" t="n"/>
      <c r="R191" s="22" t="n"/>
      <c r="S191" s="24">
        <f>IF(B191="","",B191-TODAY())</f>
        <v/>
      </c>
      <c r="T191" s="25">
        <f>IF(COUNTA(A191:D191,F191:R191)=0,"",IF(OR(A191="",B191="",C191="",D191="",F191="",G191="",H191="",J191="",M191="",P191="",Q191=""),"Faltan datos",IF(D191&lt;=C191,"Horario no válido",IF(AND(P191&lt;&gt;"Cancelada",SUMPRODUCT(($B$6:$B$205=B191)*($J$6:$J$205=J191)*($P$6:$P$205&lt;&gt;"Cancelada")*($C$6:$C$205&lt;D191)*($D$6:$D$205&gt;C191)*(ROW($B$6:$B$205)&lt;&gt;ROW(B191)))&gt;0),"Solapamiento",IF(AND(B191&lt;TODAY(),P191&lt;&gt;"Realizada",P191&lt;&gt;"Cancelada"),"Fecha pasada",IF(AND(L191&lt;&gt;"",L191&lt;TODAY(),M191&lt;&gt;"Lista",M191&lt;&gt;"No aplica",P191&lt;&gt;"Realizada",P191&lt;&gt;"Cancelada"),"Preparación vencida",IF(AND(O191&lt;&gt;"",B191&gt;=TODAY(),B191-TODAY()&lt;=2,P191&lt;&gt;"Realizada",P191&lt;&gt;"Cancelada"),"Material pendiente","Correcto")))))))</f>
        <v/>
      </c>
    </row>
    <row r="192" ht="31" customHeight="1">
      <c r="A192" s="18" t="n"/>
      <c r="B192" s="19" t="n"/>
      <c r="C192" s="37" t="n"/>
      <c r="D192" s="37" t="n"/>
      <c r="E192" s="21">
        <f>IF(OR(B192="",C192="",D192=""),"",IF(D192&lt;=C192,"",(D192-C192)*24))</f>
        <v/>
      </c>
      <c r="F192" s="22" t="n"/>
      <c r="G192" s="18" t="n"/>
      <c r="H192" s="18" t="n"/>
      <c r="I192" s="22" t="n"/>
      <c r="J192" s="18" t="n"/>
      <c r="K192" s="23" t="n"/>
      <c r="L192" s="19" t="n"/>
      <c r="M192" s="18" t="n"/>
      <c r="N192" s="22" t="n"/>
      <c r="O192" s="22" t="n"/>
      <c r="P192" s="23" t="n"/>
      <c r="Q192" s="23" t="n"/>
      <c r="R192" s="22" t="n"/>
      <c r="S192" s="24">
        <f>IF(B192="","",B192-TODAY())</f>
        <v/>
      </c>
      <c r="T192" s="25">
        <f>IF(COUNTA(A192:D192,F192:R192)=0,"",IF(OR(A192="",B192="",C192="",D192="",F192="",G192="",H192="",J192="",M192="",P192="",Q192=""),"Faltan datos",IF(D192&lt;=C192,"Horario no válido",IF(AND(P192&lt;&gt;"Cancelada",SUMPRODUCT(($B$6:$B$205=B192)*($J$6:$J$205=J192)*($P$6:$P$205&lt;&gt;"Cancelada")*($C$6:$C$205&lt;D192)*($D$6:$D$205&gt;C192)*(ROW($B$6:$B$205)&lt;&gt;ROW(B192)))&gt;0),"Solapamiento",IF(AND(B192&lt;TODAY(),P192&lt;&gt;"Realizada",P192&lt;&gt;"Cancelada"),"Fecha pasada",IF(AND(L192&lt;&gt;"",L192&lt;TODAY(),M192&lt;&gt;"Lista",M192&lt;&gt;"No aplica",P192&lt;&gt;"Realizada",P192&lt;&gt;"Cancelada"),"Preparación vencida",IF(AND(O192&lt;&gt;"",B192&gt;=TODAY(),B192-TODAY()&lt;=2,P192&lt;&gt;"Realizada",P192&lt;&gt;"Cancelada"),"Material pendiente","Correcto")))))))</f>
        <v/>
      </c>
    </row>
    <row r="193" ht="31" customHeight="1">
      <c r="A193" s="18" t="n"/>
      <c r="B193" s="19" t="n"/>
      <c r="C193" s="37" t="n"/>
      <c r="D193" s="37" t="n"/>
      <c r="E193" s="21">
        <f>IF(OR(B193="",C193="",D193=""),"",IF(D193&lt;=C193,"",(D193-C193)*24))</f>
        <v/>
      </c>
      <c r="F193" s="22" t="n"/>
      <c r="G193" s="18" t="n"/>
      <c r="H193" s="18" t="n"/>
      <c r="I193" s="22" t="n"/>
      <c r="J193" s="18" t="n"/>
      <c r="K193" s="23" t="n"/>
      <c r="L193" s="19" t="n"/>
      <c r="M193" s="18" t="n"/>
      <c r="N193" s="22" t="n"/>
      <c r="O193" s="22" t="n"/>
      <c r="P193" s="23" t="n"/>
      <c r="Q193" s="23" t="n"/>
      <c r="R193" s="22" t="n"/>
      <c r="S193" s="24">
        <f>IF(B193="","",B193-TODAY())</f>
        <v/>
      </c>
      <c r="T193" s="25">
        <f>IF(COUNTA(A193:D193,F193:R193)=0,"",IF(OR(A193="",B193="",C193="",D193="",F193="",G193="",H193="",J193="",M193="",P193="",Q193=""),"Faltan datos",IF(D193&lt;=C193,"Horario no válido",IF(AND(P193&lt;&gt;"Cancelada",SUMPRODUCT(($B$6:$B$205=B193)*($J$6:$J$205=J193)*($P$6:$P$205&lt;&gt;"Cancelada")*($C$6:$C$205&lt;D193)*($D$6:$D$205&gt;C193)*(ROW($B$6:$B$205)&lt;&gt;ROW(B193)))&gt;0),"Solapamiento",IF(AND(B193&lt;TODAY(),P193&lt;&gt;"Realizada",P193&lt;&gt;"Cancelada"),"Fecha pasada",IF(AND(L193&lt;&gt;"",L193&lt;TODAY(),M193&lt;&gt;"Lista",M193&lt;&gt;"No aplica",P193&lt;&gt;"Realizada",P193&lt;&gt;"Cancelada"),"Preparación vencida",IF(AND(O193&lt;&gt;"",B193&gt;=TODAY(),B193-TODAY()&lt;=2,P193&lt;&gt;"Realizada",P193&lt;&gt;"Cancelada"),"Material pendiente","Correcto")))))))</f>
        <v/>
      </c>
    </row>
    <row r="194" ht="31" customHeight="1">
      <c r="A194" s="18" t="n"/>
      <c r="B194" s="19" t="n"/>
      <c r="C194" s="37" t="n"/>
      <c r="D194" s="37" t="n"/>
      <c r="E194" s="21">
        <f>IF(OR(B194="",C194="",D194=""),"",IF(D194&lt;=C194,"",(D194-C194)*24))</f>
        <v/>
      </c>
      <c r="F194" s="22" t="n"/>
      <c r="G194" s="18" t="n"/>
      <c r="H194" s="18" t="n"/>
      <c r="I194" s="22" t="n"/>
      <c r="J194" s="18" t="n"/>
      <c r="K194" s="23" t="n"/>
      <c r="L194" s="19" t="n"/>
      <c r="M194" s="18" t="n"/>
      <c r="N194" s="22" t="n"/>
      <c r="O194" s="22" t="n"/>
      <c r="P194" s="23" t="n"/>
      <c r="Q194" s="23" t="n"/>
      <c r="R194" s="22" t="n"/>
      <c r="S194" s="24">
        <f>IF(B194="","",B194-TODAY())</f>
        <v/>
      </c>
      <c r="T194" s="25">
        <f>IF(COUNTA(A194:D194,F194:R194)=0,"",IF(OR(A194="",B194="",C194="",D194="",F194="",G194="",H194="",J194="",M194="",P194="",Q194=""),"Faltan datos",IF(D194&lt;=C194,"Horario no válido",IF(AND(P194&lt;&gt;"Cancelada",SUMPRODUCT(($B$6:$B$205=B194)*($J$6:$J$205=J194)*($P$6:$P$205&lt;&gt;"Cancelada")*($C$6:$C$205&lt;D194)*($D$6:$D$205&gt;C194)*(ROW($B$6:$B$205)&lt;&gt;ROW(B194)))&gt;0),"Solapamiento",IF(AND(B194&lt;TODAY(),P194&lt;&gt;"Realizada",P194&lt;&gt;"Cancelada"),"Fecha pasada",IF(AND(L194&lt;&gt;"",L194&lt;TODAY(),M194&lt;&gt;"Lista",M194&lt;&gt;"No aplica",P194&lt;&gt;"Realizada",P194&lt;&gt;"Cancelada"),"Preparación vencida",IF(AND(O194&lt;&gt;"",B194&gt;=TODAY(),B194-TODAY()&lt;=2,P194&lt;&gt;"Realizada",P194&lt;&gt;"Cancelada"),"Material pendiente","Correcto")))))))</f>
        <v/>
      </c>
    </row>
    <row r="195" ht="31" customHeight="1">
      <c r="A195" s="18" t="n"/>
      <c r="B195" s="19" t="n"/>
      <c r="C195" s="37" t="n"/>
      <c r="D195" s="37" t="n"/>
      <c r="E195" s="21">
        <f>IF(OR(B195="",C195="",D195=""),"",IF(D195&lt;=C195,"",(D195-C195)*24))</f>
        <v/>
      </c>
      <c r="F195" s="22" t="n"/>
      <c r="G195" s="18" t="n"/>
      <c r="H195" s="18" t="n"/>
      <c r="I195" s="22" t="n"/>
      <c r="J195" s="18" t="n"/>
      <c r="K195" s="23" t="n"/>
      <c r="L195" s="19" t="n"/>
      <c r="M195" s="18" t="n"/>
      <c r="N195" s="22" t="n"/>
      <c r="O195" s="22" t="n"/>
      <c r="P195" s="23" t="n"/>
      <c r="Q195" s="23" t="n"/>
      <c r="R195" s="22" t="n"/>
      <c r="S195" s="24">
        <f>IF(B195="","",B195-TODAY())</f>
        <v/>
      </c>
      <c r="T195" s="25">
        <f>IF(COUNTA(A195:D195,F195:R195)=0,"",IF(OR(A195="",B195="",C195="",D195="",F195="",G195="",H195="",J195="",M195="",P195="",Q195=""),"Faltan datos",IF(D195&lt;=C195,"Horario no válido",IF(AND(P195&lt;&gt;"Cancelada",SUMPRODUCT(($B$6:$B$205=B195)*($J$6:$J$205=J195)*($P$6:$P$205&lt;&gt;"Cancelada")*($C$6:$C$205&lt;D195)*($D$6:$D$205&gt;C195)*(ROW($B$6:$B$205)&lt;&gt;ROW(B195)))&gt;0),"Solapamiento",IF(AND(B195&lt;TODAY(),P195&lt;&gt;"Realizada",P195&lt;&gt;"Cancelada"),"Fecha pasada",IF(AND(L195&lt;&gt;"",L195&lt;TODAY(),M195&lt;&gt;"Lista",M195&lt;&gt;"No aplica",P195&lt;&gt;"Realizada",P195&lt;&gt;"Cancelada"),"Preparación vencida",IF(AND(O195&lt;&gt;"",B195&gt;=TODAY(),B195-TODAY()&lt;=2,P195&lt;&gt;"Realizada",P195&lt;&gt;"Cancelada"),"Material pendiente","Correcto")))))))</f>
        <v/>
      </c>
    </row>
    <row r="196" ht="31" customHeight="1">
      <c r="A196" s="18" t="n"/>
      <c r="B196" s="19" t="n"/>
      <c r="C196" s="37" t="n"/>
      <c r="D196" s="37" t="n"/>
      <c r="E196" s="21">
        <f>IF(OR(B196="",C196="",D196=""),"",IF(D196&lt;=C196,"",(D196-C196)*24))</f>
        <v/>
      </c>
      <c r="F196" s="22" t="n"/>
      <c r="G196" s="18" t="n"/>
      <c r="H196" s="18" t="n"/>
      <c r="I196" s="22" t="n"/>
      <c r="J196" s="18" t="n"/>
      <c r="K196" s="23" t="n"/>
      <c r="L196" s="19" t="n"/>
      <c r="M196" s="18" t="n"/>
      <c r="N196" s="22" t="n"/>
      <c r="O196" s="22" t="n"/>
      <c r="P196" s="23" t="n"/>
      <c r="Q196" s="23" t="n"/>
      <c r="R196" s="22" t="n"/>
      <c r="S196" s="24">
        <f>IF(B196="","",B196-TODAY())</f>
        <v/>
      </c>
      <c r="T196" s="25">
        <f>IF(COUNTA(A196:D196,F196:R196)=0,"",IF(OR(A196="",B196="",C196="",D196="",F196="",G196="",H196="",J196="",M196="",P196="",Q196=""),"Faltan datos",IF(D196&lt;=C196,"Horario no válido",IF(AND(P196&lt;&gt;"Cancelada",SUMPRODUCT(($B$6:$B$205=B196)*($J$6:$J$205=J196)*($P$6:$P$205&lt;&gt;"Cancelada")*($C$6:$C$205&lt;D196)*($D$6:$D$205&gt;C196)*(ROW($B$6:$B$205)&lt;&gt;ROW(B196)))&gt;0),"Solapamiento",IF(AND(B196&lt;TODAY(),P196&lt;&gt;"Realizada",P196&lt;&gt;"Cancelada"),"Fecha pasada",IF(AND(L196&lt;&gt;"",L196&lt;TODAY(),M196&lt;&gt;"Lista",M196&lt;&gt;"No aplica",P196&lt;&gt;"Realizada",P196&lt;&gt;"Cancelada"),"Preparación vencida",IF(AND(O196&lt;&gt;"",B196&gt;=TODAY(),B196-TODAY()&lt;=2,P196&lt;&gt;"Realizada",P196&lt;&gt;"Cancelada"),"Material pendiente","Correcto")))))))</f>
        <v/>
      </c>
    </row>
    <row r="197" ht="31" customHeight="1">
      <c r="A197" s="18" t="n"/>
      <c r="B197" s="19" t="n"/>
      <c r="C197" s="37" t="n"/>
      <c r="D197" s="37" t="n"/>
      <c r="E197" s="21">
        <f>IF(OR(B197="",C197="",D197=""),"",IF(D197&lt;=C197,"",(D197-C197)*24))</f>
        <v/>
      </c>
      <c r="F197" s="22" t="n"/>
      <c r="G197" s="18" t="n"/>
      <c r="H197" s="18" t="n"/>
      <c r="I197" s="22" t="n"/>
      <c r="J197" s="18" t="n"/>
      <c r="K197" s="23" t="n"/>
      <c r="L197" s="19" t="n"/>
      <c r="M197" s="18" t="n"/>
      <c r="N197" s="22" t="n"/>
      <c r="O197" s="22" t="n"/>
      <c r="P197" s="23" t="n"/>
      <c r="Q197" s="23" t="n"/>
      <c r="R197" s="22" t="n"/>
      <c r="S197" s="24">
        <f>IF(B197="","",B197-TODAY())</f>
        <v/>
      </c>
      <c r="T197" s="25">
        <f>IF(COUNTA(A197:D197,F197:R197)=0,"",IF(OR(A197="",B197="",C197="",D197="",F197="",G197="",H197="",J197="",M197="",P197="",Q197=""),"Faltan datos",IF(D197&lt;=C197,"Horario no válido",IF(AND(P197&lt;&gt;"Cancelada",SUMPRODUCT(($B$6:$B$205=B197)*($J$6:$J$205=J197)*($P$6:$P$205&lt;&gt;"Cancelada")*($C$6:$C$205&lt;D197)*($D$6:$D$205&gt;C197)*(ROW($B$6:$B$205)&lt;&gt;ROW(B197)))&gt;0),"Solapamiento",IF(AND(B197&lt;TODAY(),P197&lt;&gt;"Realizada",P197&lt;&gt;"Cancelada"),"Fecha pasada",IF(AND(L197&lt;&gt;"",L197&lt;TODAY(),M197&lt;&gt;"Lista",M197&lt;&gt;"No aplica",P197&lt;&gt;"Realizada",P197&lt;&gt;"Cancelada"),"Preparación vencida",IF(AND(O197&lt;&gt;"",B197&gt;=TODAY(),B197-TODAY()&lt;=2,P197&lt;&gt;"Realizada",P197&lt;&gt;"Cancelada"),"Material pendiente","Correcto")))))))</f>
        <v/>
      </c>
    </row>
    <row r="198" ht="31" customHeight="1">
      <c r="A198" s="18" t="n"/>
      <c r="B198" s="19" t="n"/>
      <c r="C198" s="37" t="n"/>
      <c r="D198" s="37" t="n"/>
      <c r="E198" s="21">
        <f>IF(OR(B198="",C198="",D198=""),"",IF(D198&lt;=C198,"",(D198-C198)*24))</f>
        <v/>
      </c>
      <c r="F198" s="22" t="n"/>
      <c r="G198" s="18" t="n"/>
      <c r="H198" s="18" t="n"/>
      <c r="I198" s="22" t="n"/>
      <c r="J198" s="18" t="n"/>
      <c r="K198" s="23" t="n"/>
      <c r="L198" s="19" t="n"/>
      <c r="M198" s="18" t="n"/>
      <c r="N198" s="22" t="n"/>
      <c r="O198" s="22" t="n"/>
      <c r="P198" s="23" t="n"/>
      <c r="Q198" s="23" t="n"/>
      <c r="R198" s="22" t="n"/>
      <c r="S198" s="24">
        <f>IF(B198="","",B198-TODAY())</f>
        <v/>
      </c>
      <c r="T198" s="25">
        <f>IF(COUNTA(A198:D198,F198:R198)=0,"",IF(OR(A198="",B198="",C198="",D198="",F198="",G198="",H198="",J198="",M198="",P198="",Q198=""),"Faltan datos",IF(D198&lt;=C198,"Horario no válido",IF(AND(P198&lt;&gt;"Cancelada",SUMPRODUCT(($B$6:$B$205=B198)*($J$6:$J$205=J198)*($P$6:$P$205&lt;&gt;"Cancelada")*($C$6:$C$205&lt;D198)*($D$6:$D$205&gt;C198)*(ROW($B$6:$B$205)&lt;&gt;ROW(B198)))&gt;0),"Solapamiento",IF(AND(B198&lt;TODAY(),P198&lt;&gt;"Realizada",P198&lt;&gt;"Cancelada"),"Fecha pasada",IF(AND(L198&lt;&gt;"",L198&lt;TODAY(),M198&lt;&gt;"Lista",M198&lt;&gt;"No aplica",P198&lt;&gt;"Realizada",P198&lt;&gt;"Cancelada"),"Preparación vencida",IF(AND(O198&lt;&gt;"",B198&gt;=TODAY(),B198-TODAY()&lt;=2,P198&lt;&gt;"Realizada",P198&lt;&gt;"Cancelada"),"Material pendiente","Correcto")))))))</f>
        <v/>
      </c>
    </row>
    <row r="199" ht="31" customHeight="1">
      <c r="A199" s="18" t="n"/>
      <c r="B199" s="19" t="n"/>
      <c r="C199" s="37" t="n"/>
      <c r="D199" s="37" t="n"/>
      <c r="E199" s="21">
        <f>IF(OR(B199="",C199="",D199=""),"",IF(D199&lt;=C199,"",(D199-C199)*24))</f>
        <v/>
      </c>
      <c r="F199" s="22" t="n"/>
      <c r="G199" s="18" t="n"/>
      <c r="H199" s="18" t="n"/>
      <c r="I199" s="22" t="n"/>
      <c r="J199" s="18" t="n"/>
      <c r="K199" s="23" t="n"/>
      <c r="L199" s="19" t="n"/>
      <c r="M199" s="18" t="n"/>
      <c r="N199" s="22" t="n"/>
      <c r="O199" s="22" t="n"/>
      <c r="P199" s="23" t="n"/>
      <c r="Q199" s="23" t="n"/>
      <c r="R199" s="22" t="n"/>
      <c r="S199" s="24">
        <f>IF(B199="","",B199-TODAY())</f>
        <v/>
      </c>
      <c r="T199" s="25">
        <f>IF(COUNTA(A199:D199,F199:R199)=0,"",IF(OR(A199="",B199="",C199="",D199="",F199="",G199="",H199="",J199="",M199="",P199="",Q199=""),"Faltan datos",IF(D199&lt;=C199,"Horario no válido",IF(AND(P199&lt;&gt;"Cancelada",SUMPRODUCT(($B$6:$B$205=B199)*($J$6:$J$205=J199)*($P$6:$P$205&lt;&gt;"Cancelada")*($C$6:$C$205&lt;D199)*($D$6:$D$205&gt;C199)*(ROW($B$6:$B$205)&lt;&gt;ROW(B199)))&gt;0),"Solapamiento",IF(AND(B199&lt;TODAY(),P199&lt;&gt;"Realizada",P199&lt;&gt;"Cancelada"),"Fecha pasada",IF(AND(L199&lt;&gt;"",L199&lt;TODAY(),M199&lt;&gt;"Lista",M199&lt;&gt;"No aplica",P199&lt;&gt;"Realizada",P199&lt;&gt;"Cancelada"),"Preparación vencida",IF(AND(O199&lt;&gt;"",B199&gt;=TODAY(),B199-TODAY()&lt;=2,P199&lt;&gt;"Realizada",P199&lt;&gt;"Cancelada"),"Material pendiente","Correcto")))))))</f>
        <v/>
      </c>
    </row>
    <row r="200" ht="31" customHeight="1">
      <c r="A200" s="18" t="n"/>
      <c r="B200" s="19" t="n"/>
      <c r="C200" s="37" t="n"/>
      <c r="D200" s="37" t="n"/>
      <c r="E200" s="21">
        <f>IF(OR(B200="",C200="",D200=""),"",IF(D200&lt;=C200,"",(D200-C200)*24))</f>
        <v/>
      </c>
      <c r="F200" s="22" t="n"/>
      <c r="G200" s="18" t="n"/>
      <c r="H200" s="18" t="n"/>
      <c r="I200" s="22" t="n"/>
      <c r="J200" s="18" t="n"/>
      <c r="K200" s="23" t="n"/>
      <c r="L200" s="19" t="n"/>
      <c r="M200" s="18" t="n"/>
      <c r="N200" s="22" t="n"/>
      <c r="O200" s="22" t="n"/>
      <c r="P200" s="23" t="n"/>
      <c r="Q200" s="23" t="n"/>
      <c r="R200" s="22" t="n"/>
      <c r="S200" s="24">
        <f>IF(B200="","",B200-TODAY())</f>
        <v/>
      </c>
      <c r="T200" s="25">
        <f>IF(COUNTA(A200:D200,F200:R200)=0,"",IF(OR(A200="",B200="",C200="",D200="",F200="",G200="",H200="",J200="",M200="",P200="",Q200=""),"Faltan datos",IF(D200&lt;=C200,"Horario no válido",IF(AND(P200&lt;&gt;"Cancelada",SUMPRODUCT(($B$6:$B$205=B200)*($J$6:$J$205=J200)*($P$6:$P$205&lt;&gt;"Cancelada")*($C$6:$C$205&lt;D200)*($D$6:$D$205&gt;C200)*(ROW($B$6:$B$205)&lt;&gt;ROW(B200)))&gt;0),"Solapamiento",IF(AND(B200&lt;TODAY(),P200&lt;&gt;"Realizada",P200&lt;&gt;"Cancelada"),"Fecha pasada",IF(AND(L200&lt;&gt;"",L200&lt;TODAY(),M200&lt;&gt;"Lista",M200&lt;&gt;"No aplica",P200&lt;&gt;"Realizada",P200&lt;&gt;"Cancelada"),"Preparación vencida",IF(AND(O200&lt;&gt;"",B200&gt;=TODAY(),B200-TODAY()&lt;=2,P200&lt;&gt;"Realizada",P200&lt;&gt;"Cancelada"),"Material pendiente","Correcto")))))))</f>
        <v/>
      </c>
    </row>
    <row r="201" ht="31" customHeight="1">
      <c r="A201" s="18" t="n"/>
      <c r="B201" s="19" t="n"/>
      <c r="C201" s="37" t="n"/>
      <c r="D201" s="37" t="n"/>
      <c r="E201" s="21">
        <f>IF(OR(B201="",C201="",D201=""),"",IF(D201&lt;=C201,"",(D201-C201)*24))</f>
        <v/>
      </c>
      <c r="F201" s="22" t="n"/>
      <c r="G201" s="18" t="n"/>
      <c r="H201" s="18" t="n"/>
      <c r="I201" s="22" t="n"/>
      <c r="J201" s="18" t="n"/>
      <c r="K201" s="23" t="n"/>
      <c r="L201" s="19" t="n"/>
      <c r="M201" s="18" t="n"/>
      <c r="N201" s="22" t="n"/>
      <c r="O201" s="22" t="n"/>
      <c r="P201" s="23" t="n"/>
      <c r="Q201" s="23" t="n"/>
      <c r="R201" s="22" t="n"/>
      <c r="S201" s="24">
        <f>IF(B201="","",B201-TODAY())</f>
        <v/>
      </c>
      <c r="T201" s="25">
        <f>IF(COUNTA(A201:D201,F201:R201)=0,"",IF(OR(A201="",B201="",C201="",D201="",F201="",G201="",H201="",J201="",M201="",P201="",Q201=""),"Faltan datos",IF(D201&lt;=C201,"Horario no válido",IF(AND(P201&lt;&gt;"Cancelada",SUMPRODUCT(($B$6:$B$205=B201)*($J$6:$J$205=J201)*($P$6:$P$205&lt;&gt;"Cancelada")*($C$6:$C$205&lt;D201)*($D$6:$D$205&gt;C201)*(ROW($B$6:$B$205)&lt;&gt;ROW(B201)))&gt;0),"Solapamiento",IF(AND(B201&lt;TODAY(),P201&lt;&gt;"Realizada",P201&lt;&gt;"Cancelada"),"Fecha pasada",IF(AND(L201&lt;&gt;"",L201&lt;TODAY(),M201&lt;&gt;"Lista",M201&lt;&gt;"No aplica",P201&lt;&gt;"Realizada",P201&lt;&gt;"Cancelada"),"Preparación vencida",IF(AND(O201&lt;&gt;"",B201&gt;=TODAY(),B201-TODAY()&lt;=2,P201&lt;&gt;"Realizada",P201&lt;&gt;"Cancelada"),"Material pendiente","Correcto")))))))</f>
        <v/>
      </c>
    </row>
    <row r="202" ht="31" customHeight="1">
      <c r="A202" s="18" t="n"/>
      <c r="B202" s="19" t="n"/>
      <c r="C202" s="37" t="n"/>
      <c r="D202" s="37" t="n"/>
      <c r="E202" s="21">
        <f>IF(OR(B202="",C202="",D202=""),"",IF(D202&lt;=C202,"",(D202-C202)*24))</f>
        <v/>
      </c>
      <c r="F202" s="22" t="n"/>
      <c r="G202" s="18" t="n"/>
      <c r="H202" s="18" t="n"/>
      <c r="I202" s="22" t="n"/>
      <c r="J202" s="18" t="n"/>
      <c r="K202" s="23" t="n"/>
      <c r="L202" s="19" t="n"/>
      <c r="M202" s="18" t="n"/>
      <c r="N202" s="22" t="n"/>
      <c r="O202" s="22" t="n"/>
      <c r="P202" s="23" t="n"/>
      <c r="Q202" s="23" t="n"/>
      <c r="R202" s="22" t="n"/>
      <c r="S202" s="24">
        <f>IF(B202="","",B202-TODAY())</f>
        <v/>
      </c>
      <c r="T202" s="25">
        <f>IF(COUNTA(A202:D202,F202:R202)=0,"",IF(OR(A202="",B202="",C202="",D202="",F202="",G202="",H202="",J202="",M202="",P202="",Q202=""),"Faltan datos",IF(D202&lt;=C202,"Horario no válido",IF(AND(P202&lt;&gt;"Cancelada",SUMPRODUCT(($B$6:$B$205=B202)*($J$6:$J$205=J202)*($P$6:$P$205&lt;&gt;"Cancelada")*($C$6:$C$205&lt;D202)*($D$6:$D$205&gt;C202)*(ROW($B$6:$B$205)&lt;&gt;ROW(B202)))&gt;0),"Solapamiento",IF(AND(B202&lt;TODAY(),P202&lt;&gt;"Realizada",P202&lt;&gt;"Cancelada"),"Fecha pasada",IF(AND(L202&lt;&gt;"",L202&lt;TODAY(),M202&lt;&gt;"Lista",M202&lt;&gt;"No aplica",P202&lt;&gt;"Realizada",P202&lt;&gt;"Cancelada"),"Preparación vencida",IF(AND(O202&lt;&gt;"",B202&gt;=TODAY(),B202-TODAY()&lt;=2,P202&lt;&gt;"Realizada",P202&lt;&gt;"Cancelada"),"Material pendiente","Correcto")))))))</f>
        <v/>
      </c>
    </row>
    <row r="203" ht="31" customHeight="1">
      <c r="A203" s="18" t="n"/>
      <c r="B203" s="19" t="n"/>
      <c r="C203" s="37" t="n"/>
      <c r="D203" s="37" t="n"/>
      <c r="E203" s="21">
        <f>IF(OR(B203="",C203="",D203=""),"",IF(D203&lt;=C203,"",(D203-C203)*24))</f>
        <v/>
      </c>
      <c r="F203" s="22" t="n"/>
      <c r="G203" s="18" t="n"/>
      <c r="H203" s="18" t="n"/>
      <c r="I203" s="22" t="n"/>
      <c r="J203" s="18" t="n"/>
      <c r="K203" s="23" t="n"/>
      <c r="L203" s="19" t="n"/>
      <c r="M203" s="18" t="n"/>
      <c r="N203" s="22" t="n"/>
      <c r="O203" s="22" t="n"/>
      <c r="P203" s="23" t="n"/>
      <c r="Q203" s="23" t="n"/>
      <c r="R203" s="22" t="n"/>
      <c r="S203" s="24">
        <f>IF(B203="","",B203-TODAY())</f>
        <v/>
      </c>
      <c r="T203" s="25">
        <f>IF(COUNTA(A203:D203,F203:R203)=0,"",IF(OR(A203="",B203="",C203="",D203="",F203="",G203="",H203="",J203="",M203="",P203="",Q203=""),"Faltan datos",IF(D203&lt;=C203,"Horario no válido",IF(AND(P203&lt;&gt;"Cancelada",SUMPRODUCT(($B$6:$B$205=B203)*($J$6:$J$205=J203)*($P$6:$P$205&lt;&gt;"Cancelada")*($C$6:$C$205&lt;D203)*($D$6:$D$205&gt;C203)*(ROW($B$6:$B$205)&lt;&gt;ROW(B203)))&gt;0),"Solapamiento",IF(AND(B203&lt;TODAY(),P203&lt;&gt;"Realizada",P203&lt;&gt;"Cancelada"),"Fecha pasada",IF(AND(L203&lt;&gt;"",L203&lt;TODAY(),M203&lt;&gt;"Lista",M203&lt;&gt;"No aplica",P203&lt;&gt;"Realizada",P203&lt;&gt;"Cancelada"),"Preparación vencida",IF(AND(O203&lt;&gt;"",B203&gt;=TODAY(),B203-TODAY()&lt;=2,P203&lt;&gt;"Realizada",P203&lt;&gt;"Cancelada"),"Material pendiente","Correcto")))))))</f>
        <v/>
      </c>
    </row>
    <row r="204" ht="31" customHeight="1">
      <c r="A204" s="18" t="n"/>
      <c r="B204" s="19" t="n"/>
      <c r="C204" s="37" t="n"/>
      <c r="D204" s="37" t="n"/>
      <c r="E204" s="21">
        <f>IF(OR(B204="",C204="",D204=""),"",IF(D204&lt;=C204,"",(D204-C204)*24))</f>
        <v/>
      </c>
      <c r="F204" s="22" t="n"/>
      <c r="G204" s="18" t="n"/>
      <c r="H204" s="18" t="n"/>
      <c r="I204" s="22" t="n"/>
      <c r="J204" s="18" t="n"/>
      <c r="K204" s="23" t="n"/>
      <c r="L204" s="19" t="n"/>
      <c r="M204" s="18" t="n"/>
      <c r="N204" s="22" t="n"/>
      <c r="O204" s="22" t="n"/>
      <c r="P204" s="23" t="n"/>
      <c r="Q204" s="23" t="n"/>
      <c r="R204" s="22" t="n"/>
      <c r="S204" s="24">
        <f>IF(B204="","",B204-TODAY())</f>
        <v/>
      </c>
      <c r="T204" s="25">
        <f>IF(COUNTA(A204:D204,F204:R204)=0,"",IF(OR(A204="",B204="",C204="",D204="",F204="",G204="",H204="",J204="",M204="",P204="",Q204=""),"Faltan datos",IF(D204&lt;=C204,"Horario no válido",IF(AND(P204&lt;&gt;"Cancelada",SUMPRODUCT(($B$6:$B$205=B204)*($J$6:$J$205=J204)*($P$6:$P$205&lt;&gt;"Cancelada")*($C$6:$C$205&lt;D204)*($D$6:$D$205&gt;C204)*(ROW($B$6:$B$205)&lt;&gt;ROW(B204)))&gt;0),"Solapamiento",IF(AND(B204&lt;TODAY(),P204&lt;&gt;"Realizada",P204&lt;&gt;"Cancelada"),"Fecha pasada",IF(AND(L204&lt;&gt;"",L204&lt;TODAY(),M204&lt;&gt;"Lista",M204&lt;&gt;"No aplica",P204&lt;&gt;"Realizada",P204&lt;&gt;"Cancelada"),"Preparación vencida",IF(AND(O204&lt;&gt;"",B204&gt;=TODAY(),B204-TODAY()&lt;=2,P204&lt;&gt;"Realizada",P204&lt;&gt;"Cancelada"),"Material pendiente","Correcto")))))))</f>
        <v/>
      </c>
    </row>
    <row r="205" ht="31" customHeight="1">
      <c r="A205" s="18" t="n"/>
      <c r="B205" s="19" t="n"/>
      <c r="C205" s="37" t="n"/>
      <c r="D205" s="37" t="n"/>
      <c r="E205" s="21">
        <f>IF(OR(B205="",C205="",D205=""),"",IF(D205&lt;=C205,"",(D205-C205)*24))</f>
        <v/>
      </c>
      <c r="F205" s="22" t="n"/>
      <c r="G205" s="18" t="n"/>
      <c r="H205" s="18" t="n"/>
      <c r="I205" s="22" t="n"/>
      <c r="J205" s="18" t="n"/>
      <c r="K205" s="23" t="n"/>
      <c r="L205" s="19" t="n"/>
      <c r="M205" s="18" t="n"/>
      <c r="N205" s="22" t="n"/>
      <c r="O205" s="22" t="n"/>
      <c r="P205" s="23" t="n"/>
      <c r="Q205" s="23" t="n"/>
      <c r="R205" s="22" t="n"/>
      <c r="S205" s="24">
        <f>IF(B205="","",B205-TODAY())</f>
        <v/>
      </c>
      <c r="T205" s="25">
        <f>IF(COUNTA(A205:D205,F205:R205)=0,"",IF(OR(A205="",B205="",C205="",D205="",F205="",G205="",H205="",J205="",M205="",P205="",Q205=""),"Faltan datos",IF(D205&lt;=C205,"Horario no válido",IF(AND(P205&lt;&gt;"Cancelada",SUMPRODUCT(($B$6:$B$205=B205)*($J$6:$J$205=J205)*($P$6:$P$205&lt;&gt;"Cancelada")*($C$6:$C$205&lt;D205)*($D$6:$D$205&gt;C205)*(ROW($B$6:$B$205)&lt;&gt;ROW(B205)))&gt;0),"Solapamiento",IF(AND(B205&lt;TODAY(),P205&lt;&gt;"Realizada",P205&lt;&gt;"Cancelada"),"Fecha pasada",IF(AND(L205&lt;&gt;"",L205&lt;TODAY(),M205&lt;&gt;"Lista",M205&lt;&gt;"No aplica",P205&lt;&gt;"Realizada",P205&lt;&gt;"Cancelada"),"Preparación vencida",IF(AND(O205&lt;&gt;"",B205&gt;=TODAY(),B205-TODAY()&lt;=2,P205&lt;&gt;"Realizada",P205&lt;&gt;"Cancelada"),"Material pendiente","Correcto")))))))</f>
        <v/>
      </c>
    </row>
  </sheetData>
  <autoFilter ref="A5:T205"/>
  <mergeCells count="2">
    <mergeCell ref="A1:T1"/>
    <mergeCell ref="A2:T2"/>
  </mergeCells>
  <conditionalFormatting sqref="T6:T205">
    <cfRule type="expression" priority="1" dxfId="3">
      <formula>=$T6="Correcto"</formula>
    </cfRule>
    <cfRule type="expression" priority="2" dxfId="2">
      <formula>=$T6="Faltan datos"</formula>
    </cfRule>
    <cfRule type="expression" priority="3" dxfId="2">
      <formula>=$T6="Material pendiente"</formula>
    </cfRule>
    <cfRule type="expression" priority="4" dxfId="4">
      <formula>=$T6="Fecha pasada"</formula>
    </cfRule>
    <cfRule type="expression" priority="5" dxfId="5">
      <formula>=$T6="Preparación vencida"</formula>
    </cfRule>
    <cfRule type="expression" priority="6" dxfId="0">
      <formula>=$T6="Horario no válido"</formula>
    </cfRule>
    <cfRule type="expression" priority="7" dxfId="0">
      <formula>=$T6="Solapamiento"</formula>
    </cfRule>
  </conditionalFormatting>
  <conditionalFormatting sqref="P6:P205">
    <cfRule type="expression" priority="8" dxfId="3">
      <formula>=$P6="Confirmada"</formula>
    </cfRule>
    <cfRule type="expression" priority="9" dxfId="6">
      <formula>=$P6="Pendiente"</formula>
    </cfRule>
    <cfRule type="expression" priority="10" dxfId="7">
      <formula>=$P6="Realizada"</formula>
    </cfRule>
    <cfRule type="expression" priority="11" dxfId="8">
      <formula>=$P6="Cancelada"</formula>
    </cfRule>
  </conditionalFormatting>
  <conditionalFormatting sqref="Q6:Q205">
    <cfRule type="expression" priority="12" dxfId="0">
      <formula>=$Q6="Alta"</formula>
    </cfRule>
    <cfRule type="expression" priority="13" dxfId="6">
      <formula>=$Q6="Media"</formula>
    </cfRule>
    <cfRule type="expression" priority="14" dxfId="9">
      <formula>=$Q6="Baja"</formula>
    </cfRule>
  </conditionalFormatting>
  <conditionalFormatting sqref="B6:B205">
    <cfRule type="expression" priority="15" dxfId="0">
      <formula>=AND($B6&lt;TODAY(),$B6&lt;&gt;"",$P6&lt;&gt;"Realizada",$P6&lt;&gt;"Cancelada")</formula>
    </cfRule>
  </conditionalFormatting>
  <conditionalFormatting sqref="O6:O205">
    <cfRule type="expression" priority="16" dxfId="6">
      <formula>=AND($O6&lt;&gt;"",$B6&gt;=TODAY(),$B6-TODAY()&lt;=7,$P6&lt;&gt;"Realizada",$P6&lt;&gt;"Cancelada")</formula>
    </cfRule>
  </conditionalFormatting>
  <dataValidations count="16">
    <dataValidation sqref="A6:A205" showDropDown="0" showInputMessage="0" showErrorMessage="1" allowBlank="0" errorTitle="ID duplicado" error="El ID de sesión debe ser único." type="custom">
      <formula1>=OR(A6="",COUNTIF($A$6:$A$205,A6)=1)</formula1>
    </dataValidation>
    <dataValidation sqref="B6:B205" showDropDown="0" showInputMessage="0" showErrorMessage="1" allowBlank="0" errorTitle="Fecha no válida" error="Introduce una fecha entre el 01/01/2020 y el 31/12/2035." type="date" operator="between">
      <formula1>DATE(2020,1,1)</formula1>
      <formula2>DATE(2035,12,31)</formula2>
    </dataValidation>
    <dataValidation sqref="C6:D205" showDropDown="0" showInputMessage="0" showErrorMessage="1" allowBlank="0" errorTitle="Hora no válida" error="Introduce una hora entre las 00:00 y las 23:59." type="time" operator="between">
      <formula1>TIME(0,0,0)</formula1>
      <formula2>TIME(23,59,0)</formula2>
    </dataValidation>
    <dataValidation sqref="G6:G205" showDropDown="0" showInputMessage="0" showErrorMessage="1" allowBlank="0" errorTitle="Opción no válida" error="Selecciona una opción de la lista." type="list">
      <formula1>"Retrato,Producto,Corporativa,Evento,Moda,Gastronomía,Inmobiliaria,Familiar,Editorial"</formula1>
    </dataValidation>
    <dataValidation sqref="H6:H205" showDropDown="0" showInputMessage="0" showErrorMessage="1" allowBlank="0" errorTitle="Opción no válida" error="Selecciona una opción de la lista." type="list">
      <formula1>"Estudio propio,Estudio alquilado,Exterior,Instalaciones del cliente,Domicilio del cliente,Mixta,Por determinar,Localización exterior"</formula1>
    </dataValidation>
    <dataValidation sqref="J6:J205" showDropDown="0" showInputMessage="0" showErrorMessage="1" allowBlank="0" errorTitle="Opción no válida" error="Selecciona una opción de la lista." type="list">
      <formula1>"Alba Ríos — ficticia,Bruno Vega — ficticio,Carla Montes — ficticia,Diego Prado — ficticio"</formula1>
    </dataValidation>
    <dataValidation sqref="M6:M205" showDropDown="0" showInputMessage="0" showErrorMessage="1" allowBlank="0" errorTitle="Opción no válida" error="Selecciona una opción de la lista." type="list">
      <formula1>"No iniciada,En preparación,Lista,No aplica"</formula1>
    </dataValidation>
    <dataValidation sqref="P6:P205" showDropDown="0" showInputMessage="0" showErrorMessage="1" allowBlank="0" errorTitle="Opción no válida" error="Selecciona una opción de la lista." type="list">
      <formula1>"Pendiente,Confirmada,Realizada,Cancelada"</formula1>
    </dataValidation>
    <dataValidation sqref="Q6:Q205" showDropDown="0" showInputMessage="0" showErrorMessage="1" allowBlank="0" errorTitle="Opción no válida" error="Selecciona una opción de la lista." type="list">
      <formula1>"Baja,Media,Alta"</formula1>
    </dataValidation>
    <dataValidation sqref="K6:K205" showDropDown="0" showInputMessage="0" showErrorMessage="1" allowBlank="0" errorTitle="Número no válido" error="Introduce un número entero entre 1 y 500." type="whole" operator="between">
      <formula1>1</formula1>
      <formula2>500</formula2>
    </dataValidation>
    <dataValidation sqref="L6:L205" showDropDown="0" showInputMessage="0" showErrorMessage="1" allowBlank="0" errorTitle="Fecha límite no válida" error="La fecha límite de preparación no puede ser posterior a la sesión." type="custom">
      <formula1>=OR(L6="",B6="",L6&lt;=B6)</formula1>
    </dataValidation>
    <dataValidation sqref="F6:F205" showDropDown="0" showInputMessage="0" showErrorMessage="1" allowBlank="0" errorTitle="Texto demasiado largo" error="El texto no puede superar 100 caracteres." type="textLength" operator="lessThanOrEqual">
      <formula1>100</formula1>
    </dataValidation>
    <dataValidation sqref="I6:I205" showDropDown="0" showInputMessage="0" showErrorMessage="1" allowBlank="0" errorTitle="Texto demasiado largo" error="El texto no puede superar 120 caracteres." type="textLength" operator="lessThanOrEqual">
      <formula1>120</formula1>
    </dataValidation>
    <dataValidation sqref="N6:N205" showDropDown="0" showInputMessage="0" showErrorMessage="1" allowBlank="0" errorTitle="Texto demasiado largo" error="El texto no puede superar 200 caracteres." type="textLength" operator="lessThanOrEqual">
      <formula1>200</formula1>
    </dataValidation>
    <dataValidation sqref="O6:O205" showDropDown="0" showInputMessage="0" showErrorMessage="1" allowBlank="0" errorTitle="Texto demasiado largo" error="El texto no puede superar 200 caracteres." type="textLength" operator="lessThanOrEqual">
      <formula1>200</formula1>
    </dataValidation>
    <dataValidation sqref="R6:R205" showDropDown="0" showInputMessage="0" showErrorMessage="1" allowBlank="0" errorTitle="Texto demasiado largo" error="El texto no puede superar 300 caracteres." type="textLength" operator="lessThanOrEqual">
      <formula1>300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1"/>
  <sheetViews>
    <sheetView showGridLines="1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25" customWidth="1" min="3" max="3"/>
    <col width="22" customWidth="1" min="4" max="4"/>
    <col width="17" customWidth="1" min="5" max="5"/>
    <col width="27" customWidth="1" min="6" max="6"/>
  </cols>
  <sheetData>
    <row r="1" ht="32" customHeight="1">
      <c r="A1" s="17" t="inlineStr">
        <is>
          <t>Tipos de sesión</t>
        </is>
      </c>
      <c r="B1" s="17" t="inlineStr">
        <is>
          <t>Modalidades / ubicaciones</t>
        </is>
      </c>
      <c r="C1" s="17" t="inlineStr">
        <is>
          <t>Estados de preparación</t>
        </is>
      </c>
      <c r="D1" s="17" t="inlineStr">
        <is>
          <t>Estados de sesión</t>
        </is>
      </c>
      <c r="E1" s="17" t="inlineStr">
        <is>
          <t>Prioridades</t>
        </is>
      </c>
      <c r="F1" s="17" t="inlineStr">
        <is>
          <t>Responsables</t>
        </is>
      </c>
    </row>
    <row r="2">
      <c r="A2" s="26" t="inlineStr">
        <is>
          <t>Retrato</t>
        </is>
      </c>
      <c r="B2" s="26" t="inlineStr">
        <is>
          <t>Estudio propio</t>
        </is>
      </c>
      <c r="C2" s="26" t="inlineStr">
        <is>
          <t>No iniciada</t>
        </is>
      </c>
      <c r="D2" s="26" t="inlineStr">
        <is>
          <t>Pendiente</t>
        </is>
      </c>
      <c r="E2" s="26" t="inlineStr">
        <is>
          <t>Baja</t>
        </is>
      </c>
      <c r="F2" s="26" t="inlineStr">
        <is>
          <t>Alba Ríos — ficticia</t>
        </is>
      </c>
    </row>
    <row r="3">
      <c r="A3" s="26" t="inlineStr">
        <is>
          <t>Producto</t>
        </is>
      </c>
      <c r="B3" s="26" t="inlineStr">
        <is>
          <t>Estudio alquilado</t>
        </is>
      </c>
      <c r="C3" s="26" t="inlineStr">
        <is>
          <t>En preparación</t>
        </is>
      </c>
      <c r="D3" s="26" t="inlineStr">
        <is>
          <t>Confirmada</t>
        </is>
      </c>
      <c r="E3" s="26" t="inlineStr">
        <is>
          <t>Media</t>
        </is>
      </c>
      <c r="F3" s="26" t="inlineStr">
        <is>
          <t>Bruno Vega — ficticio</t>
        </is>
      </c>
    </row>
    <row r="4">
      <c r="A4" s="26" t="inlineStr">
        <is>
          <t>Corporativa</t>
        </is>
      </c>
      <c r="B4" s="26" t="inlineStr">
        <is>
          <t>Exterior</t>
        </is>
      </c>
      <c r="C4" s="26" t="inlineStr">
        <is>
          <t>Lista</t>
        </is>
      </c>
      <c r="D4" s="26" t="inlineStr">
        <is>
          <t>Realizada</t>
        </is>
      </c>
      <c r="E4" s="26" t="inlineStr">
        <is>
          <t>Alta</t>
        </is>
      </c>
      <c r="F4" s="26" t="inlineStr">
        <is>
          <t>Carla Montes — ficticia</t>
        </is>
      </c>
    </row>
    <row r="5">
      <c r="A5" s="26" t="inlineStr">
        <is>
          <t>Evento</t>
        </is>
      </c>
      <c r="B5" s="26" t="inlineStr">
        <is>
          <t>Instalaciones del cliente</t>
        </is>
      </c>
      <c r="C5" s="26" t="inlineStr">
        <is>
          <t>No aplica</t>
        </is>
      </c>
      <c r="D5" s="26" t="inlineStr">
        <is>
          <t>Cancelada</t>
        </is>
      </c>
      <c r="E5" s="26" t="n"/>
      <c r="F5" s="26" t="inlineStr">
        <is>
          <t>Diego Prado — ficticio</t>
        </is>
      </c>
    </row>
    <row r="6">
      <c r="A6" s="26" t="inlineStr">
        <is>
          <t>Moda</t>
        </is>
      </c>
      <c r="B6" s="26" t="inlineStr">
        <is>
          <t>Domicilio del cliente</t>
        </is>
      </c>
      <c r="C6" s="26" t="n"/>
      <c r="D6" s="26" t="n"/>
      <c r="E6" s="26" t="n"/>
      <c r="F6" s="26" t="n"/>
    </row>
    <row r="7">
      <c r="A7" s="26" t="inlineStr">
        <is>
          <t>Gastronomía</t>
        </is>
      </c>
      <c r="B7" s="26" t="inlineStr">
        <is>
          <t>Mixta</t>
        </is>
      </c>
      <c r="C7" s="26" t="n"/>
      <c r="D7" s="26" t="n"/>
      <c r="E7" s="26" t="n"/>
      <c r="F7" s="26" t="n"/>
    </row>
    <row r="8">
      <c r="A8" s="26" t="inlineStr">
        <is>
          <t>Inmobiliaria</t>
        </is>
      </c>
      <c r="B8" s="26" t="inlineStr">
        <is>
          <t>Por determinar</t>
        </is>
      </c>
      <c r="C8" s="26" t="n"/>
      <c r="D8" s="26" t="n"/>
      <c r="E8" s="26" t="n"/>
      <c r="F8" s="26" t="n"/>
    </row>
    <row r="9">
      <c r="A9" s="26" t="inlineStr">
        <is>
          <t>Familiar</t>
        </is>
      </c>
      <c r="B9" s="26" t="n"/>
      <c r="C9" s="26" t="n"/>
      <c r="D9" s="26" t="n"/>
      <c r="E9" s="26" t="n"/>
      <c r="F9" s="26" t="n"/>
    </row>
    <row r="10">
      <c r="A10" s="26" t="inlineStr">
        <is>
          <t>Editorial</t>
        </is>
      </c>
      <c r="B10" s="26" t="n"/>
      <c r="C10" s="26" t="n"/>
      <c r="D10" s="26" t="n"/>
      <c r="E10" s="26" t="n"/>
      <c r="F10" s="26" t="n"/>
    </row>
    <row r="11">
      <c r="A11" s="26" t="n"/>
      <c r="B11" s="26" t="n"/>
      <c r="C11" s="26" t="n"/>
      <c r="D11" s="26" t="n"/>
      <c r="E11" s="26" t="n"/>
      <c r="F11" s="26" t="n"/>
    </row>
    <row r="12">
      <c r="A12" s="26" t="n"/>
      <c r="B12" s="26" t="n"/>
      <c r="C12" s="26" t="n"/>
      <c r="D12" s="26" t="n"/>
      <c r="E12" s="26" t="n"/>
      <c r="F12" s="26" t="n"/>
    </row>
    <row r="13" ht="54" customHeight="1">
      <c r="A13" s="27" t="inlineStr">
        <is>
          <t>Para añadir opciones, inserta el nuevo valor inmediatamente debajo de la lista correspondiente y actualiza también la validación de la columna asociada en Sesiones. No dejes filas vacías dentro de una lista.</t>
        </is>
      </c>
      <c r="B13" s="26" t="n"/>
      <c r="C13" s="26" t="n"/>
      <c r="D13" s="26" t="n"/>
      <c r="E13" s="26" t="n"/>
      <c r="F13" s="26" t="n"/>
    </row>
    <row r="14">
      <c r="A14" s="26" t="n"/>
      <c r="B14" s="26" t="n"/>
      <c r="C14" s="26" t="n"/>
      <c r="D14" s="26" t="n"/>
      <c r="E14" s="26" t="n"/>
      <c r="F14" s="26" t="n"/>
    </row>
    <row r="15">
      <c r="A15" s="26" t="n"/>
      <c r="B15" s="26" t="n"/>
      <c r="C15" s="26" t="n"/>
      <c r="D15" s="26" t="n"/>
      <c r="E15" s="26" t="n"/>
      <c r="F15" s="26" t="n"/>
    </row>
    <row r="16">
      <c r="A16" s="26" t="n"/>
      <c r="B16" s="26" t="n"/>
      <c r="C16" s="26" t="n"/>
      <c r="D16" s="26" t="n"/>
      <c r="E16" s="26" t="n"/>
      <c r="F16" s="26" t="n"/>
    </row>
    <row r="17">
      <c r="A17" s="26" t="n"/>
      <c r="B17" s="26" t="n"/>
      <c r="C17" s="26" t="n"/>
      <c r="D17" s="26" t="n"/>
      <c r="E17" s="26" t="n"/>
      <c r="F17" s="26" t="n"/>
    </row>
    <row r="18">
      <c r="A18" s="26" t="n"/>
      <c r="B18" s="26" t="n"/>
      <c r="C18" s="26" t="n"/>
      <c r="D18" s="26" t="n"/>
      <c r="E18" s="26" t="n"/>
      <c r="F18" s="26" t="n"/>
    </row>
    <row r="19">
      <c r="A19" s="26" t="n"/>
      <c r="B19" s="26" t="n"/>
      <c r="C19" s="26" t="n"/>
      <c r="D19" s="26" t="n"/>
      <c r="E19" s="26" t="n"/>
      <c r="F19" s="26" t="n"/>
    </row>
    <row r="20">
      <c r="A20" s="26" t="n"/>
      <c r="B20" s="26" t="n"/>
      <c r="C20" s="26" t="n"/>
      <c r="D20" s="26" t="n"/>
      <c r="E20" s="26" t="n"/>
      <c r="F20" s="26" t="n"/>
    </row>
    <row r="21">
      <c r="A21" s="26" t="n"/>
      <c r="B21" s="26" t="n"/>
      <c r="C21" s="26" t="n"/>
      <c r="D21" s="26" t="n"/>
      <c r="E21" s="26" t="n"/>
      <c r="F21" s="26" t="n"/>
    </row>
    <row r="22">
      <c r="A22" s="26" t="n"/>
      <c r="B22" s="26" t="n"/>
      <c r="C22" s="26" t="n"/>
      <c r="D22" s="26" t="n"/>
      <c r="E22" s="26" t="n"/>
      <c r="F22" s="26" t="n"/>
    </row>
    <row r="23">
      <c r="A23" s="26" t="n"/>
      <c r="B23" s="26" t="n"/>
      <c r="C23" s="26" t="n"/>
      <c r="D23" s="26" t="n"/>
      <c r="E23" s="26" t="n"/>
      <c r="F23" s="26" t="n"/>
    </row>
    <row r="24">
      <c r="A24" s="26" t="n"/>
      <c r="B24" s="26" t="n"/>
      <c r="C24" s="26" t="n"/>
      <c r="D24" s="26" t="n"/>
      <c r="E24" s="26" t="n"/>
      <c r="F24" s="26" t="n"/>
    </row>
    <row r="25">
      <c r="A25" s="26" t="n"/>
      <c r="B25" s="26" t="n"/>
      <c r="C25" s="26" t="n"/>
      <c r="D25" s="26" t="n"/>
      <c r="E25" s="26" t="n"/>
      <c r="F25" s="26" t="n"/>
    </row>
    <row r="26">
      <c r="A26" s="26" t="n"/>
      <c r="B26" s="26" t="n"/>
      <c r="C26" s="26" t="n"/>
      <c r="D26" s="26" t="n"/>
      <c r="E26" s="26" t="n"/>
      <c r="F26" s="26" t="n"/>
    </row>
    <row r="27">
      <c r="A27" s="26" t="n"/>
      <c r="B27" s="26" t="n"/>
      <c r="C27" s="26" t="n"/>
      <c r="D27" s="26" t="n"/>
      <c r="E27" s="26" t="n"/>
      <c r="F27" s="26" t="n"/>
    </row>
    <row r="28">
      <c r="A28" s="26" t="n"/>
      <c r="B28" s="26" t="n"/>
      <c r="C28" s="26" t="n"/>
      <c r="D28" s="26" t="n"/>
      <c r="E28" s="26" t="n"/>
      <c r="F28" s="26" t="n"/>
    </row>
    <row r="29">
      <c r="A29" s="26" t="n"/>
      <c r="B29" s="26" t="n"/>
      <c r="C29" s="26" t="n"/>
      <c r="D29" s="26" t="n"/>
      <c r="E29" s="26" t="n"/>
      <c r="F29" s="26" t="n"/>
    </row>
    <row r="30">
      <c r="A30" s="26" t="n"/>
      <c r="B30" s="26" t="n"/>
      <c r="C30" s="26" t="n"/>
      <c r="D30" s="26" t="n"/>
      <c r="E30" s="26" t="n"/>
      <c r="F30" s="26" t="n"/>
    </row>
    <row r="31">
      <c r="A31" s="26" t="n"/>
      <c r="B31" s="26" t="n"/>
      <c r="C31" s="26" t="n"/>
      <c r="D31" s="26" t="n"/>
      <c r="E31" s="26" t="n"/>
      <c r="F31" s="26" t="n"/>
    </row>
    <row r="32">
      <c r="A32" s="26" t="n"/>
      <c r="B32" s="26" t="n"/>
      <c r="C32" s="26" t="n"/>
      <c r="D32" s="26" t="n"/>
      <c r="E32" s="26" t="n"/>
      <c r="F32" s="26" t="n"/>
    </row>
    <row r="33">
      <c r="A33" s="26" t="n"/>
      <c r="B33" s="26" t="n"/>
      <c r="C33" s="26" t="n"/>
      <c r="D33" s="26" t="n"/>
      <c r="E33" s="26" t="n"/>
      <c r="F33" s="26" t="n"/>
    </row>
    <row r="34">
      <c r="A34" s="26" t="n"/>
      <c r="B34" s="26" t="n"/>
      <c r="C34" s="26" t="n"/>
      <c r="D34" s="26" t="n"/>
      <c r="E34" s="26" t="n"/>
      <c r="F34" s="26" t="n"/>
    </row>
    <row r="35">
      <c r="A35" s="26" t="n"/>
      <c r="B35" s="26" t="n"/>
      <c r="C35" s="26" t="n"/>
      <c r="D35" s="26" t="n"/>
      <c r="E35" s="26" t="n"/>
      <c r="F35" s="26" t="n"/>
    </row>
    <row r="36">
      <c r="A36" s="26" t="n"/>
      <c r="B36" s="26" t="n"/>
      <c r="C36" s="26" t="n"/>
      <c r="D36" s="26" t="n"/>
      <c r="E36" s="26" t="n"/>
      <c r="F36" s="26" t="n"/>
    </row>
    <row r="37">
      <c r="A37" s="26" t="n"/>
      <c r="B37" s="26" t="n"/>
      <c r="C37" s="26" t="n"/>
      <c r="D37" s="26" t="n"/>
      <c r="E37" s="26" t="n"/>
      <c r="F37" s="26" t="n"/>
    </row>
    <row r="38">
      <c r="A38" s="26" t="n"/>
      <c r="B38" s="26" t="n"/>
      <c r="C38" s="26" t="n"/>
      <c r="D38" s="26" t="n"/>
      <c r="E38" s="26" t="n"/>
      <c r="F38" s="26" t="n"/>
    </row>
    <row r="39">
      <c r="A39" s="26" t="n"/>
      <c r="B39" s="26" t="n"/>
      <c r="C39" s="26" t="n"/>
      <c r="D39" s="26" t="n"/>
      <c r="E39" s="26" t="n"/>
      <c r="F39" s="26" t="n"/>
    </row>
    <row r="40">
      <c r="A40" s="26" t="n"/>
      <c r="B40" s="26" t="n"/>
      <c r="C40" s="26" t="n"/>
      <c r="D40" s="26" t="n"/>
      <c r="E40" s="26" t="n"/>
      <c r="F40" s="26" t="n"/>
    </row>
    <row r="41">
      <c r="A41" s="26" t="n"/>
      <c r="B41" s="26" t="n"/>
      <c r="C41" s="26" t="n"/>
      <c r="D41" s="26" t="n"/>
      <c r="E41" s="26" t="n"/>
      <c r="F41" s="26" t="n"/>
    </row>
    <row r="42">
      <c r="A42" s="26" t="n"/>
      <c r="B42" s="26" t="n"/>
      <c r="C42" s="26" t="n"/>
      <c r="D42" s="26" t="n"/>
      <c r="E42" s="26" t="n"/>
      <c r="F42" s="26" t="n"/>
    </row>
    <row r="43">
      <c r="A43" s="26" t="n"/>
      <c r="B43" s="26" t="n"/>
      <c r="C43" s="26" t="n"/>
      <c r="D43" s="26" t="n"/>
      <c r="E43" s="26" t="n"/>
      <c r="F43" s="26" t="n"/>
    </row>
    <row r="44">
      <c r="A44" s="26" t="n"/>
      <c r="B44" s="26" t="n"/>
      <c r="C44" s="26" t="n"/>
      <c r="D44" s="26" t="n"/>
      <c r="E44" s="26" t="n"/>
      <c r="F44" s="26" t="n"/>
    </row>
    <row r="45">
      <c r="A45" s="26" t="n"/>
      <c r="B45" s="26" t="n"/>
      <c r="C45" s="26" t="n"/>
      <c r="D45" s="26" t="n"/>
      <c r="E45" s="26" t="n"/>
      <c r="F45" s="26" t="n"/>
    </row>
    <row r="46">
      <c r="A46" s="26" t="n"/>
      <c r="B46" s="26" t="n"/>
      <c r="C46" s="26" t="n"/>
      <c r="D46" s="26" t="n"/>
      <c r="E46" s="26" t="n"/>
      <c r="F46" s="26" t="n"/>
    </row>
    <row r="47">
      <c r="A47" s="26" t="n"/>
      <c r="B47" s="26" t="n"/>
      <c r="C47" s="26" t="n"/>
      <c r="D47" s="26" t="n"/>
      <c r="E47" s="26" t="n"/>
      <c r="F47" s="26" t="n"/>
    </row>
    <row r="48">
      <c r="A48" s="26" t="n"/>
      <c r="B48" s="26" t="n"/>
      <c r="C48" s="26" t="n"/>
      <c r="D48" s="26" t="n"/>
      <c r="E48" s="26" t="n"/>
      <c r="F48" s="26" t="n"/>
    </row>
    <row r="49">
      <c r="A49" s="26" t="n"/>
      <c r="B49" s="26" t="n"/>
      <c r="C49" s="26" t="n"/>
      <c r="D49" s="26" t="n"/>
      <c r="E49" s="26" t="n"/>
      <c r="F49" s="26" t="n"/>
    </row>
    <row r="50">
      <c r="A50" s="26" t="n"/>
      <c r="B50" s="26" t="n"/>
      <c r="C50" s="26" t="n"/>
      <c r="D50" s="26" t="n"/>
      <c r="E50" s="26" t="n"/>
      <c r="F50" s="26" t="n"/>
    </row>
    <row r="51">
      <c r="A51" s="26" t="n"/>
      <c r="B51" s="26" t="n"/>
      <c r="C51" s="26" t="n"/>
      <c r="D51" s="26" t="n"/>
      <c r="E51" s="26" t="n"/>
      <c r="F51" s="26" t="n"/>
    </row>
    <row r="52">
      <c r="A52" s="26" t="n"/>
      <c r="B52" s="26" t="n"/>
      <c r="C52" s="26" t="n"/>
      <c r="D52" s="26" t="n"/>
      <c r="E52" s="26" t="n"/>
      <c r="F52" s="26" t="n"/>
    </row>
    <row r="53">
      <c r="A53" s="26" t="n"/>
      <c r="B53" s="26" t="n"/>
      <c r="C53" s="26" t="n"/>
      <c r="D53" s="26" t="n"/>
      <c r="E53" s="26" t="n"/>
      <c r="F53" s="26" t="n"/>
    </row>
    <row r="54">
      <c r="A54" s="26" t="n"/>
      <c r="B54" s="26" t="n"/>
      <c r="C54" s="26" t="n"/>
      <c r="D54" s="26" t="n"/>
      <c r="E54" s="26" t="n"/>
      <c r="F54" s="26" t="n"/>
    </row>
    <row r="55">
      <c r="A55" s="26" t="n"/>
      <c r="B55" s="26" t="n"/>
      <c r="C55" s="26" t="n"/>
      <c r="D55" s="26" t="n"/>
      <c r="E55" s="26" t="n"/>
      <c r="F55" s="26" t="n"/>
    </row>
    <row r="56">
      <c r="A56" s="26" t="n"/>
      <c r="B56" s="26" t="n"/>
      <c r="C56" s="26" t="n"/>
      <c r="D56" s="26" t="n"/>
      <c r="E56" s="26" t="n"/>
      <c r="F56" s="26" t="n"/>
    </row>
    <row r="57">
      <c r="A57" s="26" t="n"/>
      <c r="B57" s="26" t="n"/>
      <c r="C57" s="26" t="n"/>
      <c r="D57" s="26" t="n"/>
      <c r="E57" s="26" t="n"/>
      <c r="F57" s="26" t="n"/>
    </row>
    <row r="58">
      <c r="A58" s="26" t="n"/>
      <c r="B58" s="26" t="n"/>
      <c r="C58" s="26" t="n"/>
      <c r="D58" s="26" t="n"/>
      <c r="E58" s="26" t="n"/>
      <c r="F58" s="26" t="n"/>
    </row>
    <row r="59">
      <c r="A59" s="26" t="n"/>
      <c r="B59" s="26" t="n"/>
      <c r="C59" s="26" t="n"/>
      <c r="D59" s="26" t="n"/>
      <c r="E59" s="26" t="n"/>
      <c r="F59" s="26" t="n"/>
    </row>
    <row r="60">
      <c r="A60" s="26" t="n"/>
      <c r="B60" s="26" t="n"/>
      <c r="C60" s="26" t="n"/>
      <c r="D60" s="26" t="n"/>
      <c r="E60" s="26" t="n"/>
      <c r="F60" s="26" t="n"/>
    </row>
    <row r="61">
      <c r="A61" s="26" t="n"/>
      <c r="B61" s="26" t="n"/>
      <c r="C61" s="26" t="n"/>
      <c r="D61" s="26" t="n"/>
      <c r="E61" s="26" t="n"/>
      <c r="F61" s="26" t="n"/>
    </row>
    <row r="62">
      <c r="A62" s="26" t="n"/>
      <c r="B62" s="26" t="n"/>
      <c r="C62" s="26" t="n"/>
      <c r="D62" s="26" t="n"/>
      <c r="E62" s="26" t="n"/>
      <c r="F62" s="26" t="n"/>
    </row>
    <row r="63">
      <c r="A63" s="26" t="n"/>
      <c r="B63" s="26" t="n"/>
      <c r="C63" s="26" t="n"/>
      <c r="D63" s="26" t="n"/>
      <c r="E63" s="26" t="n"/>
      <c r="F63" s="26" t="n"/>
    </row>
    <row r="64">
      <c r="A64" s="26" t="n"/>
      <c r="B64" s="26" t="n"/>
      <c r="C64" s="26" t="n"/>
      <c r="D64" s="26" t="n"/>
      <c r="E64" s="26" t="n"/>
      <c r="F64" s="26" t="n"/>
    </row>
    <row r="65">
      <c r="A65" s="26" t="n"/>
      <c r="B65" s="26" t="n"/>
      <c r="C65" s="26" t="n"/>
      <c r="D65" s="26" t="n"/>
      <c r="E65" s="26" t="n"/>
      <c r="F65" s="26" t="n"/>
    </row>
    <row r="66">
      <c r="A66" s="26" t="n"/>
      <c r="B66" s="26" t="n"/>
      <c r="C66" s="26" t="n"/>
      <c r="D66" s="26" t="n"/>
      <c r="E66" s="26" t="n"/>
      <c r="F66" s="26" t="n"/>
    </row>
    <row r="67">
      <c r="A67" s="26" t="n"/>
      <c r="B67" s="26" t="n"/>
      <c r="C67" s="26" t="n"/>
      <c r="D67" s="26" t="n"/>
      <c r="E67" s="26" t="n"/>
      <c r="F67" s="26" t="n"/>
    </row>
    <row r="68">
      <c r="A68" s="26" t="n"/>
      <c r="B68" s="26" t="n"/>
      <c r="C68" s="26" t="n"/>
      <c r="D68" s="26" t="n"/>
      <c r="E68" s="26" t="n"/>
      <c r="F68" s="26" t="n"/>
    </row>
    <row r="69">
      <c r="A69" s="26" t="n"/>
      <c r="B69" s="26" t="n"/>
      <c r="C69" s="26" t="n"/>
      <c r="D69" s="26" t="n"/>
      <c r="E69" s="26" t="n"/>
      <c r="F69" s="26" t="n"/>
    </row>
    <row r="70">
      <c r="A70" s="26" t="n"/>
      <c r="B70" s="26" t="n"/>
      <c r="C70" s="26" t="n"/>
      <c r="D70" s="26" t="n"/>
      <c r="E70" s="26" t="n"/>
      <c r="F70" s="26" t="n"/>
    </row>
    <row r="71">
      <c r="A71" s="26" t="n"/>
      <c r="B71" s="26" t="n"/>
      <c r="C71" s="26" t="n"/>
      <c r="D71" s="26" t="n"/>
      <c r="E71" s="26" t="n"/>
      <c r="F71" s="26" t="n"/>
    </row>
    <row r="72">
      <c r="A72" s="26" t="n"/>
      <c r="B72" s="26" t="n"/>
      <c r="C72" s="26" t="n"/>
      <c r="D72" s="26" t="n"/>
      <c r="E72" s="26" t="n"/>
      <c r="F72" s="26" t="n"/>
    </row>
    <row r="73">
      <c r="A73" s="26" t="n"/>
      <c r="B73" s="26" t="n"/>
      <c r="C73" s="26" t="n"/>
      <c r="D73" s="26" t="n"/>
      <c r="E73" s="26" t="n"/>
      <c r="F73" s="26" t="n"/>
    </row>
    <row r="74">
      <c r="A74" s="26" t="n"/>
      <c r="B74" s="26" t="n"/>
      <c r="C74" s="26" t="n"/>
      <c r="D74" s="26" t="n"/>
      <c r="E74" s="26" t="n"/>
      <c r="F74" s="26" t="n"/>
    </row>
    <row r="75">
      <c r="A75" s="26" t="n"/>
      <c r="B75" s="26" t="n"/>
      <c r="C75" s="26" t="n"/>
      <c r="D75" s="26" t="n"/>
      <c r="E75" s="26" t="n"/>
      <c r="F75" s="26" t="n"/>
    </row>
    <row r="76">
      <c r="A76" s="26" t="n"/>
      <c r="B76" s="26" t="n"/>
      <c r="C76" s="26" t="n"/>
      <c r="D76" s="26" t="n"/>
      <c r="E76" s="26" t="n"/>
      <c r="F76" s="26" t="n"/>
    </row>
    <row r="77">
      <c r="A77" s="26" t="n"/>
      <c r="B77" s="26" t="n"/>
      <c r="C77" s="26" t="n"/>
      <c r="D77" s="26" t="n"/>
      <c r="E77" s="26" t="n"/>
      <c r="F77" s="26" t="n"/>
    </row>
    <row r="78">
      <c r="A78" s="26" t="n"/>
      <c r="B78" s="26" t="n"/>
      <c r="C78" s="26" t="n"/>
      <c r="D78" s="26" t="n"/>
      <c r="E78" s="26" t="n"/>
      <c r="F78" s="26" t="n"/>
    </row>
    <row r="79">
      <c r="A79" s="26" t="n"/>
      <c r="B79" s="26" t="n"/>
      <c r="C79" s="26" t="n"/>
      <c r="D79" s="26" t="n"/>
      <c r="E79" s="26" t="n"/>
      <c r="F79" s="26" t="n"/>
    </row>
    <row r="80">
      <c r="A80" s="26" t="n"/>
      <c r="B80" s="26" t="n"/>
      <c r="C80" s="26" t="n"/>
      <c r="D80" s="26" t="n"/>
      <c r="E80" s="26" t="n"/>
      <c r="F80" s="26" t="n"/>
    </row>
    <row r="81">
      <c r="A81" s="26" t="n"/>
      <c r="B81" s="26" t="n"/>
      <c r="C81" s="26" t="n"/>
      <c r="D81" s="26" t="n"/>
      <c r="E81" s="26" t="n"/>
      <c r="F81" s="26" t="n"/>
    </row>
    <row r="82">
      <c r="A82" s="26" t="n"/>
      <c r="B82" s="26" t="n"/>
      <c r="C82" s="26" t="n"/>
      <c r="D82" s="26" t="n"/>
      <c r="E82" s="26" t="n"/>
      <c r="F82" s="26" t="n"/>
    </row>
    <row r="83">
      <c r="A83" s="26" t="n"/>
      <c r="B83" s="26" t="n"/>
      <c r="C83" s="26" t="n"/>
      <c r="D83" s="26" t="n"/>
      <c r="E83" s="26" t="n"/>
      <c r="F83" s="26" t="n"/>
    </row>
    <row r="84">
      <c r="A84" s="26" t="n"/>
      <c r="B84" s="26" t="n"/>
      <c r="C84" s="26" t="n"/>
      <c r="D84" s="26" t="n"/>
      <c r="E84" s="26" t="n"/>
      <c r="F84" s="26" t="n"/>
    </row>
    <row r="85">
      <c r="A85" s="26" t="n"/>
      <c r="B85" s="26" t="n"/>
      <c r="C85" s="26" t="n"/>
      <c r="D85" s="26" t="n"/>
      <c r="E85" s="26" t="n"/>
      <c r="F85" s="26" t="n"/>
    </row>
    <row r="86">
      <c r="A86" s="26" t="n"/>
      <c r="B86" s="26" t="n"/>
      <c r="C86" s="26" t="n"/>
      <c r="D86" s="26" t="n"/>
      <c r="E86" s="26" t="n"/>
      <c r="F86" s="26" t="n"/>
    </row>
    <row r="87">
      <c r="A87" s="26" t="n"/>
      <c r="B87" s="26" t="n"/>
      <c r="C87" s="26" t="n"/>
      <c r="D87" s="26" t="n"/>
      <c r="E87" s="26" t="n"/>
      <c r="F87" s="26" t="n"/>
    </row>
    <row r="88">
      <c r="A88" s="26" t="n"/>
      <c r="B88" s="26" t="n"/>
      <c r="C88" s="26" t="n"/>
      <c r="D88" s="26" t="n"/>
      <c r="E88" s="26" t="n"/>
      <c r="F88" s="26" t="n"/>
    </row>
    <row r="89">
      <c r="A89" s="26" t="n"/>
      <c r="B89" s="26" t="n"/>
      <c r="C89" s="26" t="n"/>
      <c r="D89" s="26" t="n"/>
      <c r="E89" s="26" t="n"/>
      <c r="F89" s="26" t="n"/>
    </row>
    <row r="90">
      <c r="A90" s="26" t="n"/>
      <c r="B90" s="26" t="n"/>
      <c r="C90" s="26" t="n"/>
      <c r="D90" s="26" t="n"/>
      <c r="E90" s="26" t="n"/>
      <c r="F90" s="26" t="n"/>
    </row>
    <row r="91">
      <c r="A91" s="26" t="n"/>
      <c r="B91" s="26" t="n"/>
      <c r="C91" s="26" t="n"/>
      <c r="D91" s="26" t="n"/>
      <c r="E91" s="26" t="n"/>
      <c r="F91" s="26" t="n"/>
    </row>
    <row r="92">
      <c r="A92" s="26" t="n"/>
      <c r="B92" s="26" t="n"/>
      <c r="C92" s="26" t="n"/>
      <c r="D92" s="26" t="n"/>
      <c r="E92" s="26" t="n"/>
      <c r="F92" s="26" t="n"/>
    </row>
    <row r="93">
      <c r="A93" s="26" t="n"/>
      <c r="B93" s="26" t="n"/>
      <c r="C93" s="26" t="n"/>
      <c r="D93" s="26" t="n"/>
      <c r="E93" s="26" t="n"/>
      <c r="F93" s="26" t="n"/>
    </row>
    <row r="94">
      <c r="A94" s="26" t="n"/>
      <c r="B94" s="26" t="n"/>
      <c r="C94" s="26" t="n"/>
      <c r="D94" s="26" t="n"/>
      <c r="E94" s="26" t="n"/>
      <c r="F94" s="26" t="n"/>
    </row>
    <row r="95">
      <c r="A95" s="26" t="n"/>
      <c r="B95" s="26" t="n"/>
      <c r="C95" s="26" t="n"/>
      <c r="D95" s="26" t="n"/>
      <c r="E95" s="26" t="n"/>
      <c r="F95" s="26" t="n"/>
    </row>
    <row r="96">
      <c r="A96" s="26" t="n"/>
      <c r="B96" s="26" t="n"/>
      <c r="C96" s="26" t="n"/>
      <c r="D96" s="26" t="n"/>
      <c r="E96" s="26" t="n"/>
      <c r="F96" s="26" t="n"/>
    </row>
    <row r="97">
      <c r="A97" s="26" t="n"/>
      <c r="B97" s="26" t="n"/>
      <c r="C97" s="26" t="n"/>
      <c r="D97" s="26" t="n"/>
      <c r="E97" s="26" t="n"/>
      <c r="F97" s="26" t="n"/>
    </row>
    <row r="98">
      <c r="A98" s="26" t="n"/>
      <c r="B98" s="26" t="n"/>
      <c r="C98" s="26" t="n"/>
      <c r="D98" s="26" t="n"/>
      <c r="E98" s="26" t="n"/>
      <c r="F98" s="26" t="n"/>
    </row>
    <row r="99">
      <c r="A99" s="26" t="n"/>
      <c r="B99" s="26" t="n"/>
      <c r="C99" s="26" t="n"/>
      <c r="D99" s="26" t="n"/>
      <c r="E99" s="26" t="n"/>
      <c r="F99" s="26" t="n"/>
    </row>
    <row r="100">
      <c r="A100" s="26" t="n"/>
      <c r="B100" s="26" t="n"/>
      <c r="C100" s="26" t="n"/>
      <c r="D100" s="26" t="n"/>
      <c r="E100" s="26" t="n"/>
      <c r="F100" s="26" t="n"/>
    </row>
    <row r="101">
      <c r="A101" s="26" t="n"/>
      <c r="B101" s="26" t="n"/>
      <c r="C101" s="26" t="n"/>
      <c r="D101" s="26" t="n"/>
      <c r="E101" s="26" t="n"/>
      <c r="F101" s="2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1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72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2" customHeight="1">
      <c r="A1" s="1" t="inlineStr">
        <is>
          <t>INSTRUCCIONES DE USO</t>
        </is>
      </c>
    </row>
    <row r="2"/>
    <row r="3">
      <c r="A3" s="28" t="inlineStr">
        <is>
          <t>1. Configuración inicial</t>
        </is>
      </c>
      <c r="B3" s="29" t="n"/>
      <c r="C3" s="29" t="n"/>
      <c r="D3" s="29" t="n"/>
      <c r="E3" s="29" t="n"/>
      <c r="F3" s="29" t="n"/>
    </row>
    <row r="4" ht="66" customHeight="1">
      <c r="A4" s="30" t="inlineStr">
        <is>
          <t>Revisa la hoja Listas y adapta los nombres de responsables.
Conserva las opciones de estado si quieres mantener los indicadores del resumen.
Define en Resumen las fechas «Desde» y «Hasta».</t>
        </is>
      </c>
    </row>
    <row r="5"/>
    <row r="6"/>
    <row r="7">
      <c r="A7" s="28" t="inlineStr">
        <is>
          <t>2. Registro de sesiones</t>
        </is>
      </c>
      <c r="B7" s="29" t="n"/>
      <c r="C7" s="29" t="n"/>
      <c r="D7" s="29" t="n"/>
      <c r="E7" s="29" t="n"/>
      <c r="F7" s="29" t="n"/>
    </row>
    <row r="8" ht="66" customHeight="1">
      <c r="A8" s="30" t="inlineStr">
        <is>
          <t>Utiliza una fila por sesión.
Asigna un ID único.
Introduce fecha, hora de inicio y hora de fin.
Selecciona tipo, ubicación, responsable, preparación, estado y prioridad.
Especifica solo información operativa necesaria.</t>
        </is>
      </c>
    </row>
    <row r="9"/>
    <row r="10"/>
    <row r="11"/>
    <row r="12">
      <c r="A12" s="28" t="inlineStr">
        <is>
          <t>3. Preparación y equipo</t>
        </is>
      </c>
      <c r="B12" s="29" t="n"/>
      <c r="C12" s="29" t="n"/>
      <c r="D12" s="29" t="n"/>
      <c r="E12" s="29" t="n"/>
      <c r="F12" s="29" t="n"/>
    </row>
    <row r="13" ht="66" customHeight="1">
      <c r="A13" s="30" t="inlineStr">
        <is>
          <t>Usa Equipo previsto para indicar el material principal.
Usa Material pendiente únicamente cuando falte localizar, cargar, alquilar o revisar algún elemento.
Marca la preparación como Lista cuando ya no queden tareas previas.</t>
        </is>
      </c>
    </row>
    <row r="14"/>
    <row r="15"/>
    <row r="16">
      <c r="A16" s="28" t="inlineStr">
        <is>
          <t>4. Interpretación de revisiones</t>
        </is>
      </c>
      <c r="B16" s="29" t="n"/>
      <c r="C16" s="29" t="n"/>
      <c r="D16" s="29" t="n"/>
      <c r="E16" s="29" t="n"/>
      <c r="F16" s="29" t="n"/>
    </row>
    <row r="17">
      <c r="A17" s="31" t="inlineStr">
        <is>
          <t>Resultado</t>
        </is>
      </c>
      <c r="B17" s="31" t="inlineStr">
        <is>
          <t>Significado</t>
        </is>
      </c>
    </row>
    <row r="18" ht="30" customHeight="1">
      <c r="A18" s="30" t="inlineStr">
        <is>
          <t>Correcto</t>
        </is>
      </c>
      <c r="B18" s="30" t="inlineStr">
        <is>
          <t>La fila supera los controles automáticos.</t>
        </is>
      </c>
    </row>
    <row r="19" ht="30" customHeight="1">
      <c r="A19" s="32" t="inlineStr">
        <is>
          <t>Faltan datos</t>
        </is>
      </c>
      <c r="B19" s="32" t="inlineStr">
        <is>
          <t>Falta uno o más campos obligatorios.</t>
        </is>
      </c>
    </row>
    <row r="20" ht="30" customHeight="1">
      <c r="A20" s="30" t="inlineStr">
        <is>
          <t>Horario no válido</t>
        </is>
      </c>
      <c r="B20" s="30" t="inlineStr">
        <is>
          <t>La hora final no es posterior a la inicial.</t>
        </is>
      </c>
    </row>
    <row r="21" ht="30" customHeight="1">
      <c r="A21" s="32" t="inlineStr">
        <is>
          <t>Solapamiento</t>
        </is>
      </c>
      <c r="B21" s="32" t="inlineStr">
        <is>
          <t>La misma persona tiene otra sesión coincidente.</t>
        </is>
      </c>
    </row>
    <row r="22" ht="30" customHeight="1">
      <c r="A22" s="30" t="inlineStr">
        <is>
          <t>Fecha pasada</t>
        </is>
      </c>
      <c r="B22" s="30" t="inlineStr">
        <is>
          <t>La fecha ha pasado y la sesión no está realizada ni cancelada.</t>
        </is>
      </c>
    </row>
    <row r="23" ht="30" customHeight="1">
      <c r="A23" s="32" t="inlineStr">
        <is>
          <t>Preparación vencida</t>
        </is>
      </c>
      <c r="B23" s="32" t="inlineStr">
        <is>
          <t>La fecha límite pasó y la preparación no está lista.</t>
        </is>
      </c>
    </row>
    <row r="24" ht="30" customHeight="1">
      <c r="A24" s="30" t="inlineStr">
        <is>
          <t>Material pendiente</t>
        </is>
      </c>
      <c r="B24" s="30" t="inlineStr">
        <is>
          <t>Queda material pendiente a dos días o menos de la sesión.</t>
        </is>
      </c>
    </row>
    <row r="25"/>
    <row r="26"/>
    <row r="27">
      <c r="A27" s="28" t="inlineStr">
        <is>
          <t>5. Cierre de sesiones</t>
        </is>
      </c>
      <c r="B27" s="29" t="n"/>
      <c r="C27" s="29" t="n"/>
      <c r="D27" s="29" t="n"/>
      <c r="E27" s="29" t="n"/>
      <c r="F27" s="29" t="n"/>
    </row>
    <row r="28" ht="66" customHeight="1">
      <c r="A28" s="30" t="inlineStr">
        <is>
          <t>Cambia el estado a Realizada cuando finalice la sesión.
Usa Cancelada para conservar la referencia sin incluirla en horas previstas ni alertas operativas.
No elimines registros históricos salvo que sean pruebas o duplicados.</t>
        </is>
      </c>
    </row>
    <row r="29"/>
    <row r="30"/>
    <row r="31">
      <c r="A31" s="28" t="inlineStr">
        <is>
          <t>6. Limitaciones</t>
        </is>
      </c>
      <c r="B31" s="29" t="n"/>
      <c r="C31" s="29" t="n"/>
      <c r="D31" s="29" t="n"/>
      <c r="E31" s="29" t="n"/>
      <c r="F31" s="29" t="n"/>
    </row>
    <row r="32" ht="66" customHeight="1">
      <c r="A32" s="30" t="inlineStr">
        <is>
          <t>El control de solapamientos se realiza por fecha, responsable y franja horaria.
La plantilla presupone que inicio y fin pertenecen al mismo día.
El archivo no sustituye herramientas de contratación, facturación, protección de datos, prevención de riesgos ni asesoramiento profesional.</t>
        </is>
      </c>
    </row>
  </sheetData>
  <mergeCells count="1">
    <mergeCell ref="A1:F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2026-09-08T11:15:32Z</dcterms:created>
  <dcterms:modified xmlns:dcterms="http://purl.org/dc/terms/" xmlns:xsi="http://www.w3.org/2001/XMLSchema-instance" xsi:type="dcterms:W3CDTF">2026-09-08T11:15:33+00:00Z</dcterms:modified>
</cp:coreProperties>
</file>