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lan de rodaje" sheetId="2" state="visible" r:id="rId2"/>
    <sheet xmlns:r="http://schemas.openxmlformats.org/officeDocument/2006/relationships" name="Listas" sheetId="3" state="hidden" r:id="rId3"/>
    <sheet xmlns:r="http://schemas.openxmlformats.org/officeDocument/2006/relationships" name="Instrucciones" sheetId="4" state="visible" r:id="rId4"/>
  </sheets>
  <definedNames>
    <definedName name="_xlnm._FilterDatabase" localSheetId="1" hidden="1">'Plan de rodaje'!$A$7:$AA$107</definedName>
    <definedName name="_xlnm._FilterDatabase" localSheetId="2" hidden="1">'Listas'!$A$1:$F$6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0 &quot;h&quot;"/>
    <numFmt numFmtId="165" formatCode="dd/mm/yyyy"/>
    <numFmt numFmtId="166" formatCode="hh:mm"/>
    <numFmt numFmtId="167" formatCode="dd/mm/yyyy hh:mm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6233F"/>
      <sz val="10"/>
    </font>
    <font>
      <name val="Aptos"/>
      <b val="1"/>
      <color rgb="00FFFFFF"/>
      <sz val="10"/>
    </font>
    <font>
      <name val="Aptos"/>
      <b val="1"/>
      <color rgb="0026233F"/>
      <sz val="12"/>
    </font>
    <font>
      <name val="Aptos"/>
      <b val="1"/>
      <color rgb="0026233F"/>
      <sz val="11"/>
    </font>
    <font>
      <name val="Aptos"/>
      <i val="1"/>
      <color rgb="0077727F"/>
      <sz val="10"/>
    </font>
    <font>
      <name val="Aptos"/>
      <color rgb="00292631"/>
      <sz val="10"/>
    </font>
  </fonts>
  <fills count="8">
    <fill>
      <patternFill/>
    </fill>
    <fill>
      <patternFill patternType="gray125"/>
    </fill>
    <fill>
      <patternFill patternType="solid">
        <fgColor rgb="0026233F"/>
      </patternFill>
    </fill>
    <fill>
      <patternFill patternType="solid">
        <fgColor rgb="00FFF0C7"/>
      </patternFill>
    </fill>
    <fill>
      <patternFill patternType="solid">
        <fgColor rgb="00E05A47"/>
      </patternFill>
    </fill>
    <fill>
      <patternFill patternType="solid">
        <fgColor rgb="00ECEAF0"/>
      </patternFill>
    </fill>
    <fill>
      <patternFill patternType="solid">
        <fgColor rgb="00F7F2FA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DD3E8"/>
      </left>
      <right style="thin">
        <color rgb="00DDD3E8"/>
      </right>
      <top style="thin">
        <color rgb="00DDD3E8"/>
      </top>
      <bottom style="thin">
        <color rgb="00DDD3E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0" fillId="3" borderId="1" pivotButton="0" quotePrefix="0" xfId="0"/>
    <xf numFmtId="164" fontId="0" fillId="3" borderId="1" pivotButton="0" quotePrefix="0" xfId="0"/>
    <xf numFmtId="2" fontId="0" fillId="3" borderId="1" pivotButton="0" quotePrefix="0" xfId="0"/>
    <xf numFmtId="165" fontId="0" fillId="3" borderId="1" pivotButton="0" quotePrefix="0" xfId="0"/>
    <xf numFmtId="1" fontId="0" fillId="3" borderId="1" pivotButton="0" quotePrefix="0" xfId="0"/>
    <xf numFmtId="0" fontId="3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9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165" fontId="0" fillId="6" borderId="1" applyAlignment="1" pivotButton="0" quotePrefix="0" xfId="0">
      <alignment horizontal="center" vertical="center"/>
    </xf>
    <xf numFmtId="2" fontId="0" fillId="6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165" fontId="0" fillId="7" borderId="1" applyAlignment="1" pivotButton="0" quotePrefix="0" xfId="0">
      <alignment horizontal="center" vertical="center"/>
    </xf>
    <xf numFmtId="2" fontId="0" fillId="7" borderId="1" applyAlignment="1" pivotButton="0" quotePrefix="0" xfId="0">
      <alignment horizontal="center" vertical="center"/>
    </xf>
    <xf numFmtId="164" fontId="0" fillId="7" borderId="1" applyAlignment="1" pivotButton="0" quotePrefix="0" xfId="0">
      <alignment horizontal="center" vertical="center"/>
    </xf>
    <xf numFmtId="0" fontId="2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3" borderId="1" applyAlignment="1" pivotButton="0" quotePrefix="0" xfId="0">
      <alignment horizontal="left" vertical="center"/>
    </xf>
    <xf numFmtId="165" fontId="7" fillId="3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left" vertical="top" wrapText="1"/>
    </xf>
    <xf numFmtId="2" fontId="7" fillId="3" borderId="1" applyAlignment="1" pivotButton="0" quotePrefix="0" xfId="0">
      <alignment horizontal="left" vertical="center"/>
    </xf>
    <xf numFmtId="166" fontId="7" fillId="3" borderId="1" applyAlignment="1" pivotButton="0" quotePrefix="0" xfId="0">
      <alignment horizontal="left" vertical="center"/>
    </xf>
    <xf numFmtId="164" fontId="7" fillId="3" borderId="1" applyAlignment="1" pivotButton="0" quotePrefix="0" xfId="0">
      <alignment horizontal="left" vertical="center"/>
    </xf>
    <xf numFmtId="164" fontId="7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top" wrapText="1"/>
    </xf>
    <xf numFmtId="167" fontId="7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7" fillId="6" borderId="1" applyAlignment="1" pivotButton="0" quotePrefix="0" xfId="0">
      <alignment horizontal="left" vertical="center"/>
    </xf>
    <xf numFmtId="0" fontId="7" fillId="7" borderId="1" applyAlignment="1" pivotButton="0" quotePrefix="0" xfId="0">
      <alignment horizontal="left" vertical="center"/>
    </xf>
    <xf numFmtId="0" fontId="3" fillId="4" borderId="0" applyAlignment="1" pivotButton="0" quotePrefix="0" xfId="0">
      <alignment horizontal="left" vertical="center"/>
    </xf>
    <xf numFmtId="0" fontId="7" fillId="6" borderId="1" applyAlignment="1" pivotButton="0" quotePrefix="0" xfId="0">
      <alignment horizontal="left" vertical="top" wrapText="1"/>
    </xf>
    <xf numFmtId="0" fontId="7" fillId="7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3" fillId="4" borderId="0" pivotButton="0" quotePrefix="0" xfId="0"/>
    <xf numFmtId="0" fontId="6" fillId="5" borderId="1" applyAlignment="1" pivotButton="0" quotePrefix="0" xfId="0">
      <alignment horizontal="left" vertical="top" wrapText="1"/>
    </xf>
    <xf numFmtId="164" fontId="0" fillId="3" borderId="1" pivotButton="0" quotePrefix="0" xfId="0"/>
    <xf numFmtId="164" fontId="4" fillId="5" borderId="1" applyAlignment="1" pivotButton="0" quotePrefix="0" xfId="0">
      <alignment horizontal="center" vertical="center"/>
    </xf>
    <xf numFmtId="164" fontId="0" fillId="6" borderId="1" applyAlignment="1" pivotButton="0" quotePrefix="0" xfId="0">
      <alignment horizontal="center" vertical="center"/>
    </xf>
    <xf numFmtId="164" fontId="0" fillId="7" borderId="1" applyAlignment="1" pivotButton="0" quotePrefix="0" xfId="0">
      <alignment horizontal="center" vertical="center"/>
    </xf>
    <xf numFmtId="166" fontId="7" fillId="3" borderId="1" applyAlignment="1" pivotButton="0" quotePrefix="0" xfId="0">
      <alignment horizontal="left" vertical="center"/>
    </xf>
    <xf numFmtId="164" fontId="7" fillId="3" borderId="1" applyAlignment="1" pivotButton="0" quotePrefix="0" xfId="0">
      <alignment horizontal="left" vertical="center"/>
    </xf>
    <xf numFmtId="164" fontId="7" fillId="5" borderId="1" applyAlignment="1" pivotButton="0" quotePrefix="0" xfId="0">
      <alignment horizontal="left" vertical="center"/>
    </xf>
    <xf numFmtId="167" fontId="7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6">
    <dxf>
      <font>
        <name val="Aptos"/>
        <b val="1"/>
        <color rgb="007B1F2B"/>
        <sz val="10"/>
      </font>
      <fill>
        <patternFill patternType="solid">
          <fgColor rgb="00F8D7DA"/>
        </patternFill>
      </fill>
    </dxf>
    <dxf>
      <fill>
        <patternFill patternType="solid">
          <fgColor rgb="00DDF1EC"/>
        </patternFill>
      </fill>
    </dxf>
    <dxf>
      <fill>
        <patternFill patternType="solid">
          <fgColor rgb="00FFE3A3"/>
        </patternFill>
      </fill>
    </dxf>
    <dxf>
      <font>
        <name val="Aptos"/>
        <color rgb="0077727F"/>
        <sz val="10"/>
      </font>
    </dxf>
    <dxf>
      <font>
        <name val="Aptos"/>
        <b val="1"/>
        <color rgb="007B1F2B"/>
        <sz val="10"/>
      </font>
      <fill>
        <patternFill patternType="solid">
          <fgColor rgb="00F2B8BE"/>
        </patternFill>
      </fill>
    </dxf>
    <dxf>
      <font>
        <name val="Aptos"/>
        <strike val="1"/>
        <color rgb="0077727F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Carga prevista por jornada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'Resumen'!$A$14:$A$33</f>
            </numRef>
          </cat>
          <val>
            <numRef>
              <f>'Resumen'!$D$14:$D$33</f>
            </numRef>
          </val>
        </ser>
        <ser>
          <idx val="1"/>
          <order val="1"/>
          <tx>
            <strRef>
              <f>'Resumen'!E13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'Resumen'!$A$14:$A$33</f>
            </numRef>
          </cat>
          <val>
            <numRef>
              <f>'Resumen'!$E$14:$E$33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Jornada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Carga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PlanRodaje" displayName="tblPlanRodaje" ref="A7:AA107" headerRowCount="1">
  <autoFilter ref="A7:AA107"/>
  <tableColumns count="27">
    <tableColumn id="1" name="ID bloque"/>
    <tableColumn id="2" name="Fecha"/>
    <tableColumn id="3" name="Jornada"/>
    <tableColumn id="4" name="Orden"/>
    <tableColumn id="5" name="Escena"/>
    <tableColumn id="6" name="Localización"/>
    <tableColumn id="7" name="Espacio / decorado"/>
    <tableColumn id="8" name="INT./EXT."/>
    <tableColumn id="9" name="Momento"/>
    <tableColumn id="10" name="Páginas"/>
    <tableColumn id="11" name="Inicio previsto"/>
    <tableColumn id="12" name="Fin previsto"/>
    <tableColumn id="13" name="Pausa prevista"/>
    <tableColumn id="14" name="Horas de rodaje"/>
    <tableColumn id="15" name="Reparto"/>
    <tableColumn id="16" name="Figurantes"/>
    <tableColumn id="17" name="Cámara"/>
    <tableColumn id="18" name="Sonido"/>
    <tableColumn id="19" name="Iluminación"/>
    <tableColumn id="20" name="Arte / atrezo"/>
    <tableColumn id="21" name="Vestuario / maquillaje"/>
    <tableColumn id="22" name="Vehículos / movimiento"/>
    <tableColumn id="23" name="Necesidades especiales"/>
    <tableColumn id="24" name="Responsable de bloque"/>
    <tableColumn id="25" name="Observaciones"/>
    <tableColumn id="26" name="Estado"/>
    <tableColumn id="27" name="Revis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21" customWidth="1" min="3" max="3"/>
    <col width="15" customWidth="1" min="4" max="4"/>
    <col width="19" customWidth="1" min="5" max="5"/>
    <col width="16" customWidth="1" min="6" max="6"/>
    <col width="18" customWidth="1" min="7" max="7"/>
    <col width="18" customWidth="1" min="8" max="8"/>
  </cols>
  <sheetData>
    <row r="1" ht="30" customHeight="1">
      <c r="A1" s="1" t="inlineStr">
        <is>
          <t>PLAN DE RODAJE — RESUMEN</t>
        </is>
      </c>
    </row>
    <row r="2"/>
    <row r="3">
      <c r="A3" s="2" t="inlineStr">
        <is>
          <t>Proyecto</t>
        </is>
      </c>
      <c r="B3" s="3" t="inlineStr">
        <is>
          <t>La brújula de cartón</t>
        </is>
      </c>
      <c r="D3" s="2" t="inlineStr">
        <is>
          <t>Máximo de horas por jornada</t>
        </is>
      </c>
      <c r="E3" s="44" t="n">
        <v>10</v>
      </c>
    </row>
    <row r="4">
      <c r="A4" s="2" t="inlineStr">
        <is>
          <t>Productora</t>
        </is>
      </c>
      <c r="B4" s="3" t="inlineStr">
        <is>
          <t>Nube Lateral Producciones</t>
        </is>
      </c>
      <c r="D4" s="2" t="inlineStr">
        <is>
          <t>Máximo de páginas por jornada</t>
        </is>
      </c>
      <c r="E4" s="5" t="n">
        <v>6</v>
      </c>
    </row>
    <row r="5">
      <c r="A5" s="2" t="inlineStr">
        <is>
          <t>Inicio previsto</t>
        </is>
      </c>
      <c r="B5" s="6" t="n">
        <v>46300</v>
      </c>
      <c r="D5" s="2" t="inlineStr">
        <is>
          <t>Máximo de jornadas</t>
        </is>
      </c>
      <c r="E5" s="7" t="n">
        <v>20</v>
      </c>
    </row>
    <row r="6">
      <c r="A6" s="2" t="inlineStr">
        <is>
          <t>Fin previsto</t>
        </is>
      </c>
      <c r="B6" s="6" t="n">
        <v>46304</v>
      </c>
    </row>
    <row r="7"/>
    <row r="8">
      <c r="A8" s="8" t="inlineStr">
        <is>
          <t>Jornadas utilizadas</t>
        </is>
      </c>
      <c r="B8" s="9">
        <f>IFERROR(SUMPRODUCT(--('Plan de rodaje'!$C$8:$C$107&lt;&gt;""),1/COUNTIF('Plan de rodaje'!$C$8:$C$107,'Plan de rodaje'!$C$8:$C$107&amp;"")),0)</f>
        <v/>
      </c>
      <c r="C8" s="8" t="inlineStr">
        <is>
          <t>Bloques planificados</t>
        </is>
      </c>
      <c r="D8" s="9">
        <f>COUNTIF('Plan de rodaje'!$A$8:$A$107,"&lt;&gt;")</f>
        <v/>
      </c>
      <c r="E8" s="8" t="inlineStr">
        <is>
          <t>Escenas únicas</t>
        </is>
      </c>
      <c r="F8" s="9">
        <f>IFERROR(SUMPRODUCT(--('Plan de rodaje'!$E$8:$E$107&lt;&gt;""),1/COUNTIF('Plan de rodaje'!$E$8:$E$107,'Plan de rodaje'!$E$8:$E$107&amp;"")),0)</f>
        <v/>
      </c>
      <c r="G8" s="8" t="inlineStr">
        <is>
          <t>Páginas totales</t>
        </is>
      </c>
      <c r="H8" s="10">
        <f>SUM('Plan de rodaje'!$J$8:$J$107)</f>
        <v/>
      </c>
    </row>
    <row r="9"/>
    <row r="10">
      <c r="A10" s="8" t="inlineStr">
        <is>
          <t>Horas de rodaje</t>
        </is>
      </c>
      <c r="B10" s="45">
        <f>SUM('Plan de rodaje'!$N$8:$N$107)</f>
        <v/>
      </c>
      <c r="C10" s="8" t="inlineStr">
        <is>
          <t>Jornadas sobrecargadas</t>
        </is>
      </c>
      <c r="D10" s="9">
        <f>COUNTIF($H$14:$H$33,"REVISAR")</f>
        <v/>
      </c>
      <c r="E10" s="8" t="inlineStr">
        <is>
          <t>Bloques con alertas</t>
        </is>
      </c>
      <c r="F10" s="9">
        <f>COUNTIFS('Plan de rodaje'!$A$8:$A$107,"&lt;&gt;",'Plan de rodaje'!$AA$8:$AA$107,"&lt;&gt;OK")</f>
        <v/>
      </c>
      <c r="G10" s="8" t="inlineStr">
        <is>
          <t>Plan completado</t>
        </is>
      </c>
      <c r="H10" s="12">
        <f>IF(D8=0,0,COUNTIF('Plan de rodaje'!$Z$8:$Z$107,"Rodada")/D8)</f>
        <v/>
      </c>
    </row>
    <row r="11"/>
    <row r="12"/>
    <row r="13">
      <c r="A13" s="13" t="inlineStr">
        <is>
          <t>Jornada</t>
        </is>
      </c>
      <c r="B13" s="13" t="inlineStr">
        <is>
          <t>Fecha</t>
        </is>
      </c>
      <c r="C13" s="13" t="inlineStr">
        <is>
          <t>Bloques</t>
        </is>
      </c>
      <c r="D13" s="13" t="inlineStr">
        <is>
          <t>Páginas</t>
        </is>
      </c>
      <c r="E13" s="13" t="inlineStr">
        <is>
          <t>Horas de rodaje</t>
        </is>
      </c>
      <c r="F13" s="13" t="inlineStr">
        <is>
          <t>Localizaciones</t>
        </is>
      </c>
      <c r="G13" s="13" t="inlineStr">
        <is>
          <t>Alertas</t>
        </is>
      </c>
      <c r="H13" s="13" t="inlineStr">
        <is>
          <t>Estado de carga</t>
        </is>
      </c>
    </row>
    <row r="14">
      <c r="A14" s="14" t="n">
        <v>1</v>
      </c>
      <c r="B14" s="15">
        <f>IF(COUNTIF('Plan de rodaje'!$C$8:$C$107,A14)=0,"",SUMIF('Plan de rodaje'!$C$8:$C$107,A14,'Plan de rodaje'!$B$8:$B$107)/COUNTIF('Plan de rodaje'!$C$8:$C$107,A14))</f>
        <v/>
      </c>
      <c r="C14" s="14">
        <f>COUNTIF('Plan de rodaje'!$C$8:$C$107,A14)</f>
        <v/>
      </c>
      <c r="D14" s="16">
        <f>SUMIF('Plan de rodaje'!$C$8:$C$107,A14,'Plan de rodaje'!$J$8:$J$107)</f>
        <v/>
      </c>
      <c r="E14" s="46">
        <f>SUMIF('Plan de rodaje'!$C$8:$C$107,A14,'Plan de rodaje'!$N$8:$N$107)</f>
        <v/>
      </c>
      <c r="F14" s="14">
        <f>IF(C14=0,"",IFERROR(SUMPRODUCT(('Plan de rodaje'!$C$8:$C$107=A14)*('Plan de rodaje'!$F$8:$F$107&lt;&gt;"")/COUNTIFS('Plan de rodaje'!$C$8:$C$107,'Plan de rodaje'!$C$8:$C$107,'Plan de rodaje'!$F$8:$F$107,'Plan de rodaje'!$F$8:$F$107)),0))</f>
        <v/>
      </c>
      <c r="G14" s="14">
        <f>COUNTIFS('Plan de rodaje'!$C$8:$C$107,A14,'Plan de rodaje'!$AA$8:$AA$107,"&lt;&gt;OK",'Plan de rodaje'!$AA$8:$AA$107,"&lt;&gt;")</f>
        <v/>
      </c>
      <c r="H14" s="14">
        <f>IF(C14=0,"",IF(OR(D14&gt;$E$4,E14&gt;$E$3,G14&gt;0),"REVISAR","VIABLE"))</f>
        <v/>
      </c>
    </row>
    <row r="15">
      <c r="A15" s="18" t="n">
        <v>2</v>
      </c>
      <c r="B15" s="19">
        <f>IF(COUNTIF('Plan de rodaje'!$C$8:$C$107,A15)=0,"",SUMIF('Plan de rodaje'!$C$8:$C$107,A15,'Plan de rodaje'!$B$8:$B$107)/COUNTIF('Plan de rodaje'!$C$8:$C$107,A15))</f>
        <v/>
      </c>
      <c r="C15" s="18">
        <f>COUNTIF('Plan de rodaje'!$C$8:$C$107,A15)</f>
        <v/>
      </c>
      <c r="D15" s="20">
        <f>SUMIF('Plan de rodaje'!$C$8:$C$107,A15,'Plan de rodaje'!$J$8:$J$107)</f>
        <v/>
      </c>
      <c r="E15" s="47">
        <f>SUMIF('Plan de rodaje'!$C$8:$C$107,A15,'Plan de rodaje'!$N$8:$N$107)</f>
        <v/>
      </c>
      <c r="F15" s="18">
        <f>IF(C15=0,"",IFERROR(SUMPRODUCT(('Plan de rodaje'!$C$8:$C$107=A15)*('Plan de rodaje'!$F$8:$F$107&lt;&gt;"")/COUNTIFS('Plan de rodaje'!$C$8:$C$107,'Plan de rodaje'!$C$8:$C$107,'Plan de rodaje'!$F$8:$F$107,'Plan de rodaje'!$F$8:$F$107)),0))</f>
        <v/>
      </c>
      <c r="G15" s="18">
        <f>COUNTIFS('Plan de rodaje'!$C$8:$C$107,A15,'Plan de rodaje'!$AA$8:$AA$107,"&lt;&gt;OK",'Plan de rodaje'!$AA$8:$AA$107,"&lt;&gt;")</f>
        <v/>
      </c>
      <c r="H15" s="18">
        <f>IF(C15=0,"",IF(OR(D15&gt;$E$4,E15&gt;$E$3,G15&gt;0),"REVISAR","VIABLE"))</f>
        <v/>
      </c>
    </row>
    <row r="16">
      <c r="A16" s="14" t="n">
        <v>3</v>
      </c>
      <c r="B16" s="15">
        <f>IF(COUNTIF('Plan de rodaje'!$C$8:$C$107,A16)=0,"",SUMIF('Plan de rodaje'!$C$8:$C$107,A16,'Plan de rodaje'!$B$8:$B$107)/COUNTIF('Plan de rodaje'!$C$8:$C$107,A16))</f>
        <v/>
      </c>
      <c r="C16" s="14">
        <f>COUNTIF('Plan de rodaje'!$C$8:$C$107,A16)</f>
        <v/>
      </c>
      <c r="D16" s="16">
        <f>SUMIF('Plan de rodaje'!$C$8:$C$107,A16,'Plan de rodaje'!$J$8:$J$107)</f>
        <v/>
      </c>
      <c r="E16" s="46">
        <f>SUMIF('Plan de rodaje'!$C$8:$C$107,A16,'Plan de rodaje'!$N$8:$N$107)</f>
        <v/>
      </c>
      <c r="F16" s="14">
        <f>IF(C16=0,"",IFERROR(SUMPRODUCT(('Plan de rodaje'!$C$8:$C$107=A16)*('Plan de rodaje'!$F$8:$F$107&lt;&gt;"")/COUNTIFS('Plan de rodaje'!$C$8:$C$107,'Plan de rodaje'!$C$8:$C$107,'Plan de rodaje'!$F$8:$F$107,'Plan de rodaje'!$F$8:$F$107)),0))</f>
        <v/>
      </c>
      <c r="G16" s="14">
        <f>COUNTIFS('Plan de rodaje'!$C$8:$C$107,A16,'Plan de rodaje'!$AA$8:$AA$107,"&lt;&gt;OK",'Plan de rodaje'!$AA$8:$AA$107,"&lt;&gt;")</f>
        <v/>
      </c>
      <c r="H16" s="14">
        <f>IF(C16=0,"",IF(OR(D16&gt;$E$4,E16&gt;$E$3,G16&gt;0),"REVISAR","VIABLE"))</f>
        <v/>
      </c>
    </row>
    <row r="17">
      <c r="A17" s="18" t="n">
        <v>4</v>
      </c>
      <c r="B17" s="19">
        <f>IF(COUNTIF('Plan de rodaje'!$C$8:$C$107,A17)=0,"",SUMIF('Plan de rodaje'!$C$8:$C$107,A17,'Plan de rodaje'!$B$8:$B$107)/COUNTIF('Plan de rodaje'!$C$8:$C$107,A17))</f>
        <v/>
      </c>
      <c r="C17" s="18">
        <f>COUNTIF('Plan de rodaje'!$C$8:$C$107,A17)</f>
        <v/>
      </c>
      <c r="D17" s="20">
        <f>SUMIF('Plan de rodaje'!$C$8:$C$107,A17,'Plan de rodaje'!$J$8:$J$107)</f>
        <v/>
      </c>
      <c r="E17" s="47">
        <f>SUMIF('Plan de rodaje'!$C$8:$C$107,A17,'Plan de rodaje'!$N$8:$N$107)</f>
        <v/>
      </c>
      <c r="F17" s="18">
        <f>IF(C17=0,"",IFERROR(SUMPRODUCT(('Plan de rodaje'!$C$8:$C$107=A17)*('Plan de rodaje'!$F$8:$F$107&lt;&gt;"")/COUNTIFS('Plan de rodaje'!$C$8:$C$107,'Plan de rodaje'!$C$8:$C$107,'Plan de rodaje'!$F$8:$F$107,'Plan de rodaje'!$F$8:$F$107)),0))</f>
        <v/>
      </c>
      <c r="G17" s="18">
        <f>COUNTIFS('Plan de rodaje'!$C$8:$C$107,A17,'Plan de rodaje'!$AA$8:$AA$107,"&lt;&gt;OK",'Plan de rodaje'!$AA$8:$AA$107,"&lt;&gt;")</f>
        <v/>
      </c>
      <c r="H17" s="18">
        <f>IF(C17=0,"",IF(OR(D17&gt;$E$4,E17&gt;$E$3,G17&gt;0),"REVISAR","VIABLE"))</f>
        <v/>
      </c>
    </row>
    <row r="18">
      <c r="A18" s="14" t="n">
        <v>5</v>
      </c>
      <c r="B18" s="15">
        <f>IF(COUNTIF('Plan de rodaje'!$C$8:$C$107,A18)=0,"",SUMIF('Plan de rodaje'!$C$8:$C$107,A18,'Plan de rodaje'!$B$8:$B$107)/COUNTIF('Plan de rodaje'!$C$8:$C$107,A18))</f>
        <v/>
      </c>
      <c r="C18" s="14">
        <f>COUNTIF('Plan de rodaje'!$C$8:$C$107,A18)</f>
        <v/>
      </c>
      <c r="D18" s="16">
        <f>SUMIF('Plan de rodaje'!$C$8:$C$107,A18,'Plan de rodaje'!$J$8:$J$107)</f>
        <v/>
      </c>
      <c r="E18" s="46">
        <f>SUMIF('Plan de rodaje'!$C$8:$C$107,A18,'Plan de rodaje'!$N$8:$N$107)</f>
        <v/>
      </c>
      <c r="F18" s="14">
        <f>IF(C18=0,"",IFERROR(SUMPRODUCT(('Plan de rodaje'!$C$8:$C$107=A18)*('Plan de rodaje'!$F$8:$F$107&lt;&gt;"")/COUNTIFS('Plan de rodaje'!$C$8:$C$107,'Plan de rodaje'!$C$8:$C$107,'Plan de rodaje'!$F$8:$F$107,'Plan de rodaje'!$F$8:$F$107)),0))</f>
        <v/>
      </c>
      <c r="G18" s="14">
        <f>COUNTIFS('Plan de rodaje'!$C$8:$C$107,A18,'Plan de rodaje'!$AA$8:$AA$107,"&lt;&gt;OK",'Plan de rodaje'!$AA$8:$AA$107,"&lt;&gt;")</f>
        <v/>
      </c>
      <c r="H18" s="14">
        <f>IF(C18=0,"",IF(OR(D18&gt;$E$4,E18&gt;$E$3,G18&gt;0),"REVISAR","VIABLE"))</f>
        <v/>
      </c>
    </row>
    <row r="19">
      <c r="A19" s="18" t="n">
        <v>6</v>
      </c>
      <c r="B19" s="19">
        <f>IF(COUNTIF('Plan de rodaje'!$C$8:$C$107,A19)=0,"",SUMIF('Plan de rodaje'!$C$8:$C$107,A19,'Plan de rodaje'!$B$8:$B$107)/COUNTIF('Plan de rodaje'!$C$8:$C$107,A19))</f>
        <v/>
      </c>
      <c r="C19" s="18">
        <f>COUNTIF('Plan de rodaje'!$C$8:$C$107,A19)</f>
        <v/>
      </c>
      <c r="D19" s="20">
        <f>SUMIF('Plan de rodaje'!$C$8:$C$107,A19,'Plan de rodaje'!$J$8:$J$107)</f>
        <v/>
      </c>
      <c r="E19" s="47">
        <f>SUMIF('Plan de rodaje'!$C$8:$C$107,A19,'Plan de rodaje'!$N$8:$N$107)</f>
        <v/>
      </c>
      <c r="F19" s="18">
        <f>IF(C19=0,"",IFERROR(SUMPRODUCT(('Plan de rodaje'!$C$8:$C$107=A19)*('Plan de rodaje'!$F$8:$F$107&lt;&gt;"")/COUNTIFS('Plan de rodaje'!$C$8:$C$107,'Plan de rodaje'!$C$8:$C$107,'Plan de rodaje'!$F$8:$F$107,'Plan de rodaje'!$F$8:$F$107)),0))</f>
        <v/>
      </c>
      <c r="G19" s="18">
        <f>COUNTIFS('Plan de rodaje'!$C$8:$C$107,A19,'Plan de rodaje'!$AA$8:$AA$107,"&lt;&gt;OK",'Plan de rodaje'!$AA$8:$AA$107,"&lt;&gt;")</f>
        <v/>
      </c>
      <c r="H19" s="18">
        <f>IF(C19=0,"",IF(OR(D19&gt;$E$4,E19&gt;$E$3,G19&gt;0),"REVISAR","VIABLE"))</f>
        <v/>
      </c>
    </row>
    <row r="20">
      <c r="A20" s="14" t="n">
        <v>7</v>
      </c>
      <c r="B20" s="15">
        <f>IF(COUNTIF('Plan de rodaje'!$C$8:$C$107,A20)=0,"",SUMIF('Plan de rodaje'!$C$8:$C$107,A20,'Plan de rodaje'!$B$8:$B$107)/COUNTIF('Plan de rodaje'!$C$8:$C$107,A20))</f>
        <v/>
      </c>
      <c r="C20" s="14">
        <f>COUNTIF('Plan de rodaje'!$C$8:$C$107,A20)</f>
        <v/>
      </c>
      <c r="D20" s="16">
        <f>SUMIF('Plan de rodaje'!$C$8:$C$107,A20,'Plan de rodaje'!$J$8:$J$107)</f>
        <v/>
      </c>
      <c r="E20" s="46">
        <f>SUMIF('Plan de rodaje'!$C$8:$C$107,A20,'Plan de rodaje'!$N$8:$N$107)</f>
        <v/>
      </c>
      <c r="F20" s="14">
        <f>IF(C20=0,"",IFERROR(SUMPRODUCT(('Plan de rodaje'!$C$8:$C$107=A20)*('Plan de rodaje'!$F$8:$F$107&lt;&gt;"")/COUNTIFS('Plan de rodaje'!$C$8:$C$107,'Plan de rodaje'!$C$8:$C$107,'Plan de rodaje'!$F$8:$F$107,'Plan de rodaje'!$F$8:$F$107)),0))</f>
        <v/>
      </c>
      <c r="G20" s="14">
        <f>COUNTIFS('Plan de rodaje'!$C$8:$C$107,A20,'Plan de rodaje'!$AA$8:$AA$107,"&lt;&gt;OK",'Plan de rodaje'!$AA$8:$AA$107,"&lt;&gt;")</f>
        <v/>
      </c>
      <c r="H20" s="14">
        <f>IF(C20=0,"",IF(OR(D20&gt;$E$4,E20&gt;$E$3,G20&gt;0),"REVISAR","VIABLE"))</f>
        <v/>
      </c>
    </row>
    <row r="21">
      <c r="A21" s="18" t="n">
        <v>8</v>
      </c>
      <c r="B21" s="19">
        <f>IF(COUNTIF('Plan de rodaje'!$C$8:$C$107,A21)=0,"",SUMIF('Plan de rodaje'!$C$8:$C$107,A21,'Plan de rodaje'!$B$8:$B$107)/COUNTIF('Plan de rodaje'!$C$8:$C$107,A21))</f>
        <v/>
      </c>
      <c r="C21" s="18">
        <f>COUNTIF('Plan de rodaje'!$C$8:$C$107,A21)</f>
        <v/>
      </c>
      <c r="D21" s="20">
        <f>SUMIF('Plan de rodaje'!$C$8:$C$107,A21,'Plan de rodaje'!$J$8:$J$107)</f>
        <v/>
      </c>
      <c r="E21" s="47">
        <f>SUMIF('Plan de rodaje'!$C$8:$C$107,A21,'Plan de rodaje'!$N$8:$N$107)</f>
        <v/>
      </c>
      <c r="F21" s="18">
        <f>IF(C21=0,"",IFERROR(SUMPRODUCT(('Plan de rodaje'!$C$8:$C$107=A21)*('Plan de rodaje'!$F$8:$F$107&lt;&gt;"")/COUNTIFS('Plan de rodaje'!$C$8:$C$107,'Plan de rodaje'!$C$8:$C$107,'Plan de rodaje'!$F$8:$F$107,'Plan de rodaje'!$F$8:$F$107)),0))</f>
        <v/>
      </c>
      <c r="G21" s="18">
        <f>COUNTIFS('Plan de rodaje'!$C$8:$C$107,A21,'Plan de rodaje'!$AA$8:$AA$107,"&lt;&gt;OK",'Plan de rodaje'!$AA$8:$AA$107,"&lt;&gt;")</f>
        <v/>
      </c>
      <c r="H21" s="18">
        <f>IF(C21=0,"",IF(OR(D21&gt;$E$4,E21&gt;$E$3,G21&gt;0),"REVISAR","VIABLE"))</f>
        <v/>
      </c>
    </row>
    <row r="22">
      <c r="A22" s="14" t="n">
        <v>9</v>
      </c>
      <c r="B22" s="15">
        <f>IF(COUNTIF('Plan de rodaje'!$C$8:$C$107,A22)=0,"",SUMIF('Plan de rodaje'!$C$8:$C$107,A22,'Plan de rodaje'!$B$8:$B$107)/COUNTIF('Plan de rodaje'!$C$8:$C$107,A22))</f>
        <v/>
      </c>
      <c r="C22" s="14">
        <f>COUNTIF('Plan de rodaje'!$C$8:$C$107,A22)</f>
        <v/>
      </c>
      <c r="D22" s="16">
        <f>SUMIF('Plan de rodaje'!$C$8:$C$107,A22,'Plan de rodaje'!$J$8:$J$107)</f>
        <v/>
      </c>
      <c r="E22" s="46">
        <f>SUMIF('Plan de rodaje'!$C$8:$C$107,A22,'Plan de rodaje'!$N$8:$N$107)</f>
        <v/>
      </c>
      <c r="F22" s="14">
        <f>IF(C22=0,"",IFERROR(SUMPRODUCT(('Plan de rodaje'!$C$8:$C$107=A22)*('Plan de rodaje'!$F$8:$F$107&lt;&gt;"")/COUNTIFS('Plan de rodaje'!$C$8:$C$107,'Plan de rodaje'!$C$8:$C$107,'Plan de rodaje'!$F$8:$F$107,'Plan de rodaje'!$F$8:$F$107)),0))</f>
        <v/>
      </c>
      <c r="G22" s="14">
        <f>COUNTIFS('Plan de rodaje'!$C$8:$C$107,A22,'Plan de rodaje'!$AA$8:$AA$107,"&lt;&gt;OK",'Plan de rodaje'!$AA$8:$AA$107,"&lt;&gt;")</f>
        <v/>
      </c>
      <c r="H22" s="14">
        <f>IF(C22=0,"",IF(OR(D22&gt;$E$4,E22&gt;$E$3,G22&gt;0),"REVISAR","VIABLE"))</f>
        <v/>
      </c>
    </row>
    <row r="23">
      <c r="A23" s="18" t="n">
        <v>10</v>
      </c>
      <c r="B23" s="19">
        <f>IF(COUNTIF('Plan de rodaje'!$C$8:$C$107,A23)=0,"",SUMIF('Plan de rodaje'!$C$8:$C$107,A23,'Plan de rodaje'!$B$8:$B$107)/COUNTIF('Plan de rodaje'!$C$8:$C$107,A23))</f>
        <v/>
      </c>
      <c r="C23" s="18">
        <f>COUNTIF('Plan de rodaje'!$C$8:$C$107,A23)</f>
        <v/>
      </c>
      <c r="D23" s="20">
        <f>SUMIF('Plan de rodaje'!$C$8:$C$107,A23,'Plan de rodaje'!$J$8:$J$107)</f>
        <v/>
      </c>
      <c r="E23" s="47">
        <f>SUMIF('Plan de rodaje'!$C$8:$C$107,A23,'Plan de rodaje'!$N$8:$N$107)</f>
        <v/>
      </c>
      <c r="F23" s="18">
        <f>IF(C23=0,"",IFERROR(SUMPRODUCT(('Plan de rodaje'!$C$8:$C$107=A23)*('Plan de rodaje'!$F$8:$F$107&lt;&gt;"")/COUNTIFS('Plan de rodaje'!$C$8:$C$107,'Plan de rodaje'!$C$8:$C$107,'Plan de rodaje'!$F$8:$F$107,'Plan de rodaje'!$F$8:$F$107)),0))</f>
        <v/>
      </c>
      <c r="G23" s="18">
        <f>COUNTIFS('Plan de rodaje'!$C$8:$C$107,A23,'Plan de rodaje'!$AA$8:$AA$107,"&lt;&gt;OK",'Plan de rodaje'!$AA$8:$AA$107,"&lt;&gt;")</f>
        <v/>
      </c>
      <c r="H23" s="18">
        <f>IF(C23=0,"",IF(OR(D23&gt;$E$4,E23&gt;$E$3,G23&gt;0),"REVISAR","VIABLE"))</f>
        <v/>
      </c>
    </row>
    <row r="24">
      <c r="A24" s="14" t="n">
        <v>11</v>
      </c>
      <c r="B24" s="15">
        <f>IF(COUNTIF('Plan de rodaje'!$C$8:$C$107,A24)=0,"",SUMIF('Plan de rodaje'!$C$8:$C$107,A24,'Plan de rodaje'!$B$8:$B$107)/COUNTIF('Plan de rodaje'!$C$8:$C$107,A24))</f>
        <v/>
      </c>
      <c r="C24" s="14">
        <f>COUNTIF('Plan de rodaje'!$C$8:$C$107,A24)</f>
        <v/>
      </c>
      <c r="D24" s="16">
        <f>SUMIF('Plan de rodaje'!$C$8:$C$107,A24,'Plan de rodaje'!$J$8:$J$107)</f>
        <v/>
      </c>
      <c r="E24" s="46">
        <f>SUMIF('Plan de rodaje'!$C$8:$C$107,A24,'Plan de rodaje'!$N$8:$N$107)</f>
        <v/>
      </c>
      <c r="F24" s="14">
        <f>IF(C24=0,"",IFERROR(SUMPRODUCT(('Plan de rodaje'!$C$8:$C$107=A24)*('Plan de rodaje'!$F$8:$F$107&lt;&gt;"")/COUNTIFS('Plan de rodaje'!$C$8:$C$107,'Plan de rodaje'!$C$8:$C$107,'Plan de rodaje'!$F$8:$F$107,'Plan de rodaje'!$F$8:$F$107)),0))</f>
        <v/>
      </c>
      <c r="G24" s="14">
        <f>COUNTIFS('Plan de rodaje'!$C$8:$C$107,A24,'Plan de rodaje'!$AA$8:$AA$107,"&lt;&gt;OK",'Plan de rodaje'!$AA$8:$AA$107,"&lt;&gt;")</f>
        <v/>
      </c>
      <c r="H24" s="14">
        <f>IF(C24=0,"",IF(OR(D24&gt;$E$4,E24&gt;$E$3,G24&gt;0),"REVISAR","VIABLE"))</f>
        <v/>
      </c>
    </row>
    <row r="25">
      <c r="A25" s="18" t="n">
        <v>12</v>
      </c>
      <c r="B25" s="19">
        <f>IF(COUNTIF('Plan de rodaje'!$C$8:$C$107,A25)=0,"",SUMIF('Plan de rodaje'!$C$8:$C$107,A25,'Plan de rodaje'!$B$8:$B$107)/COUNTIF('Plan de rodaje'!$C$8:$C$107,A25))</f>
        <v/>
      </c>
      <c r="C25" s="18">
        <f>COUNTIF('Plan de rodaje'!$C$8:$C$107,A25)</f>
        <v/>
      </c>
      <c r="D25" s="20">
        <f>SUMIF('Plan de rodaje'!$C$8:$C$107,A25,'Plan de rodaje'!$J$8:$J$107)</f>
        <v/>
      </c>
      <c r="E25" s="47">
        <f>SUMIF('Plan de rodaje'!$C$8:$C$107,A25,'Plan de rodaje'!$N$8:$N$107)</f>
        <v/>
      </c>
      <c r="F25" s="18">
        <f>IF(C25=0,"",IFERROR(SUMPRODUCT(('Plan de rodaje'!$C$8:$C$107=A25)*('Plan de rodaje'!$F$8:$F$107&lt;&gt;"")/COUNTIFS('Plan de rodaje'!$C$8:$C$107,'Plan de rodaje'!$C$8:$C$107,'Plan de rodaje'!$F$8:$F$107,'Plan de rodaje'!$F$8:$F$107)),0))</f>
        <v/>
      </c>
      <c r="G25" s="18">
        <f>COUNTIFS('Plan de rodaje'!$C$8:$C$107,A25,'Plan de rodaje'!$AA$8:$AA$107,"&lt;&gt;OK",'Plan de rodaje'!$AA$8:$AA$107,"&lt;&gt;")</f>
        <v/>
      </c>
      <c r="H25" s="18">
        <f>IF(C25=0,"",IF(OR(D25&gt;$E$4,E25&gt;$E$3,G25&gt;0),"REVISAR","VIABLE"))</f>
        <v/>
      </c>
    </row>
    <row r="26">
      <c r="A26" s="14" t="n">
        <v>13</v>
      </c>
      <c r="B26" s="15">
        <f>IF(COUNTIF('Plan de rodaje'!$C$8:$C$107,A26)=0,"",SUMIF('Plan de rodaje'!$C$8:$C$107,A26,'Plan de rodaje'!$B$8:$B$107)/COUNTIF('Plan de rodaje'!$C$8:$C$107,A26))</f>
        <v/>
      </c>
      <c r="C26" s="14">
        <f>COUNTIF('Plan de rodaje'!$C$8:$C$107,A26)</f>
        <v/>
      </c>
      <c r="D26" s="16">
        <f>SUMIF('Plan de rodaje'!$C$8:$C$107,A26,'Plan de rodaje'!$J$8:$J$107)</f>
        <v/>
      </c>
      <c r="E26" s="46">
        <f>SUMIF('Plan de rodaje'!$C$8:$C$107,A26,'Plan de rodaje'!$N$8:$N$107)</f>
        <v/>
      </c>
      <c r="F26" s="14">
        <f>IF(C26=0,"",IFERROR(SUMPRODUCT(('Plan de rodaje'!$C$8:$C$107=A26)*('Plan de rodaje'!$F$8:$F$107&lt;&gt;"")/COUNTIFS('Plan de rodaje'!$C$8:$C$107,'Plan de rodaje'!$C$8:$C$107,'Plan de rodaje'!$F$8:$F$107,'Plan de rodaje'!$F$8:$F$107)),0))</f>
        <v/>
      </c>
      <c r="G26" s="14">
        <f>COUNTIFS('Plan de rodaje'!$C$8:$C$107,A26,'Plan de rodaje'!$AA$8:$AA$107,"&lt;&gt;OK",'Plan de rodaje'!$AA$8:$AA$107,"&lt;&gt;")</f>
        <v/>
      </c>
      <c r="H26" s="14">
        <f>IF(C26=0,"",IF(OR(D26&gt;$E$4,E26&gt;$E$3,G26&gt;0),"REVISAR","VIABLE"))</f>
        <v/>
      </c>
    </row>
    <row r="27">
      <c r="A27" s="18" t="n">
        <v>14</v>
      </c>
      <c r="B27" s="19">
        <f>IF(COUNTIF('Plan de rodaje'!$C$8:$C$107,A27)=0,"",SUMIF('Plan de rodaje'!$C$8:$C$107,A27,'Plan de rodaje'!$B$8:$B$107)/COUNTIF('Plan de rodaje'!$C$8:$C$107,A27))</f>
        <v/>
      </c>
      <c r="C27" s="18">
        <f>COUNTIF('Plan de rodaje'!$C$8:$C$107,A27)</f>
        <v/>
      </c>
      <c r="D27" s="20">
        <f>SUMIF('Plan de rodaje'!$C$8:$C$107,A27,'Plan de rodaje'!$J$8:$J$107)</f>
        <v/>
      </c>
      <c r="E27" s="47">
        <f>SUMIF('Plan de rodaje'!$C$8:$C$107,A27,'Plan de rodaje'!$N$8:$N$107)</f>
        <v/>
      </c>
      <c r="F27" s="18">
        <f>IF(C27=0,"",IFERROR(SUMPRODUCT(('Plan de rodaje'!$C$8:$C$107=A27)*('Plan de rodaje'!$F$8:$F$107&lt;&gt;"")/COUNTIFS('Plan de rodaje'!$C$8:$C$107,'Plan de rodaje'!$C$8:$C$107,'Plan de rodaje'!$F$8:$F$107,'Plan de rodaje'!$F$8:$F$107)),0))</f>
        <v/>
      </c>
      <c r="G27" s="18">
        <f>COUNTIFS('Plan de rodaje'!$C$8:$C$107,A27,'Plan de rodaje'!$AA$8:$AA$107,"&lt;&gt;OK",'Plan de rodaje'!$AA$8:$AA$107,"&lt;&gt;")</f>
        <v/>
      </c>
      <c r="H27" s="18">
        <f>IF(C27=0,"",IF(OR(D27&gt;$E$4,E27&gt;$E$3,G27&gt;0),"REVISAR","VIABLE"))</f>
        <v/>
      </c>
    </row>
    <row r="28">
      <c r="A28" s="14" t="n">
        <v>15</v>
      </c>
      <c r="B28" s="15">
        <f>IF(COUNTIF('Plan de rodaje'!$C$8:$C$107,A28)=0,"",SUMIF('Plan de rodaje'!$C$8:$C$107,A28,'Plan de rodaje'!$B$8:$B$107)/COUNTIF('Plan de rodaje'!$C$8:$C$107,A28))</f>
        <v/>
      </c>
      <c r="C28" s="14">
        <f>COUNTIF('Plan de rodaje'!$C$8:$C$107,A28)</f>
        <v/>
      </c>
      <c r="D28" s="16">
        <f>SUMIF('Plan de rodaje'!$C$8:$C$107,A28,'Plan de rodaje'!$J$8:$J$107)</f>
        <v/>
      </c>
      <c r="E28" s="46">
        <f>SUMIF('Plan de rodaje'!$C$8:$C$107,A28,'Plan de rodaje'!$N$8:$N$107)</f>
        <v/>
      </c>
      <c r="F28" s="14">
        <f>IF(C28=0,"",IFERROR(SUMPRODUCT(('Plan de rodaje'!$C$8:$C$107=A28)*('Plan de rodaje'!$F$8:$F$107&lt;&gt;"")/COUNTIFS('Plan de rodaje'!$C$8:$C$107,'Plan de rodaje'!$C$8:$C$107,'Plan de rodaje'!$F$8:$F$107,'Plan de rodaje'!$F$8:$F$107)),0))</f>
        <v/>
      </c>
      <c r="G28" s="14">
        <f>COUNTIFS('Plan de rodaje'!$C$8:$C$107,A28,'Plan de rodaje'!$AA$8:$AA$107,"&lt;&gt;OK",'Plan de rodaje'!$AA$8:$AA$107,"&lt;&gt;")</f>
        <v/>
      </c>
      <c r="H28" s="14">
        <f>IF(C28=0,"",IF(OR(D28&gt;$E$4,E28&gt;$E$3,G28&gt;0),"REVISAR","VIABLE"))</f>
        <v/>
      </c>
    </row>
    <row r="29">
      <c r="A29" s="18" t="n">
        <v>16</v>
      </c>
      <c r="B29" s="19">
        <f>IF(COUNTIF('Plan de rodaje'!$C$8:$C$107,A29)=0,"",SUMIF('Plan de rodaje'!$C$8:$C$107,A29,'Plan de rodaje'!$B$8:$B$107)/COUNTIF('Plan de rodaje'!$C$8:$C$107,A29))</f>
        <v/>
      </c>
      <c r="C29" s="18">
        <f>COUNTIF('Plan de rodaje'!$C$8:$C$107,A29)</f>
        <v/>
      </c>
      <c r="D29" s="20">
        <f>SUMIF('Plan de rodaje'!$C$8:$C$107,A29,'Plan de rodaje'!$J$8:$J$107)</f>
        <v/>
      </c>
      <c r="E29" s="47">
        <f>SUMIF('Plan de rodaje'!$C$8:$C$107,A29,'Plan de rodaje'!$N$8:$N$107)</f>
        <v/>
      </c>
      <c r="F29" s="18">
        <f>IF(C29=0,"",IFERROR(SUMPRODUCT(('Plan de rodaje'!$C$8:$C$107=A29)*('Plan de rodaje'!$F$8:$F$107&lt;&gt;"")/COUNTIFS('Plan de rodaje'!$C$8:$C$107,'Plan de rodaje'!$C$8:$C$107,'Plan de rodaje'!$F$8:$F$107,'Plan de rodaje'!$F$8:$F$107)),0))</f>
        <v/>
      </c>
      <c r="G29" s="18">
        <f>COUNTIFS('Plan de rodaje'!$C$8:$C$107,A29,'Plan de rodaje'!$AA$8:$AA$107,"&lt;&gt;OK",'Plan de rodaje'!$AA$8:$AA$107,"&lt;&gt;")</f>
        <v/>
      </c>
      <c r="H29" s="18">
        <f>IF(C29=0,"",IF(OR(D29&gt;$E$4,E29&gt;$E$3,G29&gt;0),"REVISAR","VIABLE"))</f>
        <v/>
      </c>
    </row>
    <row r="30">
      <c r="A30" s="14" t="n">
        <v>17</v>
      </c>
      <c r="B30" s="15">
        <f>IF(COUNTIF('Plan de rodaje'!$C$8:$C$107,A30)=0,"",SUMIF('Plan de rodaje'!$C$8:$C$107,A30,'Plan de rodaje'!$B$8:$B$107)/COUNTIF('Plan de rodaje'!$C$8:$C$107,A30))</f>
        <v/>
      </c>
      <c r="C30" s="14">
        <f>COUNTIF('Plan de rodaje'!$C$8:$C$107,A30)</f>
        <v/>
      </c>
      <c r="D30" s="16">
        <f>SUMIF('Plan de rodaje'!$C$8:$C$107,A30,'Plan de rodaje'!$J$8:$J$107)</f>
        <v/>
      </c>
      <c r="E30" s="46">
        <f>SUMIF('Plan de rodaje'!$C$8:$C$107,A30,'Plan de rodaje'!$N$8:$N$107)</f>
        <v/>
      </c>
      <c r="F30" s="14">
        <f>IF(C30=0,"",IFERROR(SUMPRODUCT(('Plan de rodaje'!$C$8:$C$107=A30)*('Plan de rodaje'!$F$8:$F$107&lt;&gt;"")/COUNTIFS('Plan de rodaje'!$C$8:$C$107,'Plan de rodaje'!$C$8:$C$107,'Plan de rodaje'!$F$8:$F$107,'Plan de rodaje'!$F$8:$F$107)),0))</f>
        <v/>
      </c>
      <c r="G30" s="14">
        <f>COUNTIFS('Plan de rodaje'!$C$8:$C$107,A30,'Plan de rodaje'!$AA$8:$AA$107,"&lt;&gt;OK",'Plan de rodaje'!$AA$8:$AA$107,"&lt;&gt;")</f>
        <v/>
      </c>
      <c r="H30" s="14">
        <f>IF(C30=0,"",IF(OR(D30&gt;$E$4,E30&gt;$E$3,G30&gt;0),"REVISAR","VIABLE"))</f>
        <v/>
      </c>
    </row>
    <row r="31">
      <c r="A31" s="18" t="n">
        <v>18</v>
      </c>
      <c r="B31" s="19">
        <f>IF(COUNTIF('Plan de rodaje'!$C$8:$C$107,A31)=0,"",SUMIF('Plan de rodaje'!$C$8:$C$107,A31,'Plan de rodaje'!$B$8:$B$107)/COUNTIF('Plan de rodaje'!$C$8:$C$107,A31))</f>
        <v/>
      </c>
      <c r="C31" s="18">
        <f>COUNTIF('Plan de rodaje'!$C$8:$C$107,A31)</f>
        <v/>
      </c>
      <c r="D31" s="20">
        <f>SUMIF('Plan de rodaje'!$C$8:$C$107,A31,'Plan de rodaje'!$J$8:$J$107)</f>
        <v/>
      </c>
      <c r="E31" s="47">
        <f>SUMIF('Plan de rodaje'!$C$8:$C$107,A31,'Plan de rodaje'!$N$8:$N$107)</f>
        <v/>
      </c>
      <c r="F31" s="18">
        <f>IF(C31=0,"",IFERROR(SUMPRODUCT(('Plan de rodaje'!$C$8:$C$107=A31)*('Plan de rodaje'!$F$8:$F$107&lt;&gt;"")/COUNTIFS('Plan de rodaje'!$C$8:$C$107,'Plan de rodaje'!$C$8:$C$107,'Plan de rodaje'!$F$8:$F$107,'Plan de rodaje'!$F$8:$F$107)),0))</f>
        <v/>
      </c>
      <c r="G31" s="18">
        <f>COUNTIFS('Plan de rodaje'!$C$8:$C$107,A31,'Plan de rodaje'!$AA$8:$AA$107,"&lt;&gt;OK",'Plan de rodaje'!$AA$8:$AA$107,"&lt;&gt;")</f>
        <v/>
      </c>
      <c r="H31" s="18">
        <f>IF(C31=0,"",IF(OR(D31&gt;$E$4,E31&gt;$E$3,G31&gt;0),"REVISAR","VIABLE"))</f>
        <v/>
      </c>
    </row>
    <row r="32">
      <c r="A32" s="14" t="n">
        <v>19</v>
      </c>
      <c r="B32" s="15">
        <f>IF(COUNTIF('Plan de rodaje'!$C$8:$C$107,A32)=0,"",SUMIF('Plan de rodaje'!$C$8:$C$107,A32,'Plan de rodaje'!$B$8:$B$107)/COUNTIF('Plan de rodaje'!$C$8:$C$107,A32))</f>
        <v/>
      </c>
      <c r="C32" s="14">
        <f>COUNTIF('Plan de rodaje'!$C$8:$C$107,A32)</f>
        <v/>
      </c>
      <c r="D32" s="16">
        <f>SUMIF('Plan de rodaje'!$C$8:$C$107,A32,'Plan de rodaje'!$J$8:$J$107)</f>
        <v/>
      </c>
      <c r="E32" s="46">
        <f>SUMIF('Plan de rodaje'!$C$8:$C$107,A32,'Plan de rodaje'!$N$8:$N$107)</f>
        <v/>
      </c>
      <c r="F32" s="14">
        <f>IF(C32=0,"",IFERROR(SUMPRODUCT(('Plan de rodaje'!$C$8:$C$107=A32)*('Plan de rodaje'!$F$8:$F$107&lt;&gt;"")/COUNTIFS('Plan de rodaje'!$C$8:$C$107,'Plan de rodaje'!$C$8:$C$107,'Plan de rodaje'!$F$8:$F$107,'Plan de rodaje'!$F$8:$F$107)),0))</f>
        <v/>
      </c>
      <c r="G32" s="14">
        <f>COUNTIFS('Plan de rodaje'!$C$8:$C$107,A32,'Plan de rodaje'!$AA$8:$AA$107,"&lt;&gt;OK",'Plan de rodaje'!$AA$8:$AA$107,"&lt;&gt;")</f>
        <v/>
      </c>
      <c r="H32" s="14">
        <f>IF(C32=0,"",IF(OR(D32&gt;$E$4,E32&gt;$E$3,G32&gt;0),"REVISAR","VIABLE"))</f>
        <v/>
      </c>
    </row>
    <row r="33">
      <c r="A33" s="18" t="n">
        <v>20</v>
      </c>
      <c r="B33" s="19">
        <f>IF(COUNTIF('Plan de rodaje'!$C$8:$C$107,A33)=0,"",SUMIF('Plan de rodaje'!$C$8:$C$107,A33,'Plan de rodaje'!$B$8:$B$107)/COUNTIF('Plan de rodaje'!$C$8:$C$107,A33))</f>
        <v/>
      </c>
      <c r="C33" s="18">
        <f>COUNTIF('Plan de rodaje'!$C$8:$C$107,A33)</f>
        <v/>
      </c>
      <c r="D33" s="20">
        <f>SUMIF('Plan de rodaje'!$C$8:$C$107,A33,'Plan de rodaje'!$J$8:$J$107)</f>
        <v/>
      </c>
      <c r="E33" s="47">
        <f>SUMIF('Plan de rodaje'!$C$8:$C$107,A33,'Plan de rodaje'!$N$8:$N$107)</f>
        <v/>
      </c>
      <c r="F33" s="18">
        <f>IF(C33=0,"",IFERROR(SUMPRODUCT(('Plan de rodaje'!$C$8:$C$107=A33)*('Plan de rodaje'!$F$8:$F$107&lt;&gt;"")/COUNTIFS('Plan de rodaje'!$C$8:$C$107,'Plan de rodaje'!$C$8:$C$107,'Plan de rodaje'!$F$8:$F$107,'Plan de rodaje'!$F$8:$F$107)),0))</f>
        <v/>
      </c>
      <c r="G33" s="18">
        <f>COUNTIFS('Plan de rodaje'!$C$8:$C$107,A33,'Plan de rodaje'!$AA$8:$AA$107,"&lt;&gt;OK",'Plan de rodaje'!$AA$8:$AA$107,"&lt;&gt;")</f>
        <v/>
      </c>
      <c r="H33" s="18">
        <f>IF(C33=0,"",IF(OR(D33&gt;$E$4,E33&gt;$E$3,G33&gt;0),"REVISAR","VIABLE"))</f>
        <v/>
      </c>
    </row>
  </sheetData>
  <mergeCells count="1">
    <mergeCell ref="A1:H1"/>
  </mergeCells>
  <conditionalFormatting sqref="H14:H33">
    <cfRule type="expression" priority="1" dxfId="0">
      <formula>$H14="REVISAR"</formula>
    </cfRule>
    <cfRule type="expression" priority="2" dxfId="1">
      <formula>$H14="VIABLE"</formula>
    </cfRule>
  </conditionalFormatting>
  <conditionalFormatting sqref="D14:D33">
    <cfRule type="expression" priority="3" dxfId="2">
      <formula>$D14&gt;$E$4</formula>
    </cfRule>
  </conditionalFormatting>
  <conditionalFormatting sqref="E14:E33">
    <cfRule type="expression" priority="4" dxfId="2">
      <formula>$E14&gt;$E$3</formula>
    </cfRule>
  </conditionalFormatting>
  <conditionalFormatting sqref="G14:G33">
    <cfRule type="cellIs" priority="5" operator="greaterThan" dxfId="0">
      <formula>0</formula>
    </cfRule>
  </conditionalFormatting>
  <conditionalFormatting sqref="A14:H33">
    <cfRule type="expression" priority="6" dxfId="3">
      <formula>$C14=0</formula>
    </cfRule>
  </conditionalFormatting>
  <dataValidations count="6">
    <dataValidation sqref="B3:B4" showDropDown="0" showInputMessage="0" showErrorMessage="0" allowBlank="0" errorTitle="Texto demasiado largo" error="El texto no puede superar 80 caracteres." type="textLength" operator="lessThanOrEqual">
      <formula1>80</formula1>
    </dataValidation>
    <dataValidation sqref="B5" showDropDown="0" showInputMessage="0" showErrorMessage="0" allowBlank="0" error="Introduce una fecha válida." type="date" operator="between">
      <formula1>DATE(2020,1,1)</formula1>
      <formula2>DATE(2100,12,31)</formula2>
    </dataValidation>
    <dataValidation sqref="B6" showDropDown="0" showInputMessage="0" showErrorMessage="0" allowBlank="0" errorTitle="Periodo no válido" error="La fecha final debe ser igual o posterior a la fecha inicial." type="custom">
      <formula1>OR(B6="",B6&gt;=B5)</formula1>
    </dataValidation>
    <dataValidation sqref="E3" showDropDown="0" showInputMessage="0" showErrorMessage="0" allowBlank="0" type="decimal" operator="between">
      <formula1>1</formula1>
      <formula2>24</formula2>
    </dataValidation>
    <dataValidation sqref="E4" showDropDown="0" showInputMessage="0" showErrorMessage="0" allowBlank="0" type="decimal" operator="between">
      <formula1>0.25</formula1>
      <formula2>30</formula2>
    </dataValidation>
    <dataValidation sqref="E5" showDropDown="0" showInputMessage="0" showErrorMessage="0" allowBlank="0" type="whole" operator="between">
      <formula1>1</formula1>
      <formula2>20</formula2>
    </dataValidation>
  </dataValidation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C107"/>
  <sheetViews>
    <sheetView showGridLines="0" zoomScale="9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9" customWidth="1" min="3" max="3"/>
    <col width="9" customWidth="1" min="4" max="4"/>
    <col width="12" customWidth="1" min="5" max="5"/>
    <col width="24" customWidth="1" min="6" max="6"/>
    <col width="24" customWidth="1" min="7" max="7"/>
    <col width="13" customWidth="1" min="8" max="8"/>
    <col width="13" customWidth="1" min="9" max="9"/>
    <col width="10" customWidth="1" min="10" max="10"/>
    <col width="12" customWidth="1" min="11" max="11"/>
    <col width="12" customWidth="1" min="12" max="12"/>
    <col width="13" customWidth="1" min="13" max="13"/>
    <col width="13" customWidth="1" min="14" max="14"/>
    <col width="28" customWidth="1" min="15" max="15"/>
    <col width="11" customWidth="1" min="16" max="16"/>
    <col width="20" customWidth="1" min="17" max="17"/>
    <col width="20" customWidth="1" min="18" max="18"/>
    <col width="20" customWidth="1" min="19" max="19"/>
    <col width="28" customWidth="1" min="20" max="20"/>
    <col width="28" customWidth="1" min="21" max="21"/>
    <col width="28" customWidth="1" min="22" max="22"/>
    <col width="28" customWidth="1" min="23" max="23"/>
    <col width="20" customWidth="1" min="24" max="24"/>
    <col width="32" customWidth="1" min="25" max="25"/>
    <col width="14" customWidth="1" min="26" max="26"/>
    <col width="25" customWidth="1" min="27" max="27"/>
    <col hidden="1" width="18" customWidth="1" min="28" max="28"/>
    <col hidden="1" width="18" customWidth="1" min="29" max="29"/>
  </cols>
  <sheetData>
    <row r="1" ht="30" customHeight="1">
      <c r="A1" s="1" t="inlineStr">
        <is>
          <t>PLAN DE RODAJE — DETALLE DE BLOQUES</t>
        </is>
      </c>
    </row>
    <row r="2"/>
    <row r="3">
      <c r="A3" s="22" t="inlineStr">
        <is>
          <t>Proyecto</t>
        </is>
      </c>
      <c r="B3" s="23">
        <f>'Resumen'!$B$3</f>
        <v/>
      </c>
      <c r="D3" s="22" t="inlineStr">
        <is>
          <t>Periodo</t>
        </is>
      </c>
      <c r="E3" s="23">
        <f>IF(OR('Resumen'!$B$5="",'Resumen'!$B$6=""),"",TEXT('Resumen'!$B$5,"dd/mm/yyyy")&amp;" – "&amp;TEXT('Resumen'!$B$6,"dd/mm/yyyy"))</f>
        <v/>
      </c>
    </row>
    <row r="4"/>
    <row r="5">
      <c r="A5" s="24" t="inlineStr">
        <is>
          <t>Una fila equivale a un bloque continuo. Ordena por jornada y orden de rodaje.</t>
        </is>
      </c>
    </row>
    <row r="6"/>
    <row r="7" ht="35" customHeight="1">
      <c r="A7" s="13" t="inlineStr">
        <is>
          <t>ID bloque</t>
        </is>
      </c>
      <c r="B7" s="13" t="inlineStr">
        <is>
          <t>Fecha</t>
        </is>
      </c>
      <c r="C7" s="13" t="inlineStr">
        <is>
          <t>Jornada</t>
        </is>
      </c>
      <c r="D7" s="13" t="inlineStr">
        <is>
          <t>Orden</t>
        </is>
      </c>
      <c r="E7" s="13" t="inlineStr">
        <is>
          <t>Escena</t>
        </is>
      </c>
      <c r="F7" s="13" t="inlineStr">
        <is>
          <t>Localización</t>
        </is>
      </c>
      <c r="G7" s="13" t="inlineStr">
        <is>
          <t>Espacio / decorado</t>
        </is>
      </c>
      <c r="H7" s="13" t="inlineStr">
        <is>
          <t>INT./EXT.</t>
        </is>
      </c>
      <c r="I7" s="13" t="inlineStr">
        <is>
          <t>Momento</t>
        </is>
      </c>
      <c r="J7" s="13" t="inlineStr">
        <is>
          <t>Páginas</t>
        </is>
      </c>
      <c r="K7" s="13" t="inlineStr">
        <is>
          <t>Inicio previsto</t>
        </is>
      </c>
      <c r="L7" s="13" t="inlineStr">
        <is>
          <t>Fin previsto</t>
        </is>
      </c>
      <c r="M7" s="13" t="inlineStr">
        <is>
          <t>Pausa prevista</t>
        </is>
      </c>
      <c r="N7" s="13" t="inlineStr">
        <is>
          <t>Horas de rodaje</t>
        </is>
      </c>
      <c r="O7" s="13" t="inlineStr">
        <is>
          <t>Reparto</t>
        </is>
      </c>
      <c r="P7" s="13" t="inlineStr">
        <is>
          <t>Figurantes</t>
        </is>
      </c>
      <c r="Q7" s="13" t="inlineStr">
        <is>
          <t>Cámara</t>
        </is>
      </c>
      <c r="R7" s="13" t="inlineStr">
        <is>
          <t>Sonido</t>
        </is>
      </c>
      <c r="S7" s="13" t="inlineStr">
        <is>
          <t>Iluminación</t>
        </is>
      </c>
      <c r="T7" s="13" t="inlineStr">
        <is>
          <t>Arte / atrezo</t>
        </is>
      </c>
      <c r="U7" s="13" t="inlineStr">
        <is>
          <t>Vestuario / maquillaje</t>
        </is>
      </c>
      <c r="V7" s="13" t="inlineStr">
        <is>
          <t>Vehículos / movimiento</t>
        </is>
      </c>
      <c r="W7" s="13" t="inlineStr">
        <is>
          <t>Necesidades especiales</t>
        </is>
      </c>
      <c r="X7" s="13" t="inlineStr">
        <is>
          <t>Responsable de bloque</t>
        </is>
      </c>
      <c r="Y7" s="13" t="inlineStr">
        <is>
          <t>Observaciones</t>
        </is>
      </c>
      <c r="Z7" s="13" t="inlineStr">
        <is>
          <t>Estado</t>
        </is>
      </c>
      <c r="AA7" s="13" t="inlineStr">
        <is>
          <t>Revisión</t>
        </is>
      </c>
      <c r="AB7" s="13" t="inlineStr">
        <is>
          <t>Inicio técnico</t>
        </is>
      </c>
      <c r="AC7" s="13" t="inlineStr">
        <is>
          <t>Fin técnico</t>
        </is>
      </c>
    </row>
    <row r="8">
      <c r="A8" s="25" t="inlineStr">
        <is>
          <t>BR-001</t>
        </is>
      </c>
      <c r="B8" s="26" t="n">
        <v>46300</v>
      </c>
      <c r="C8" s="25" t="n">
        <v>1</v>
      </c>
      <c r="D8" s="25" t="n">
        <v>1</v>
      </c>
      <c r="E8" s="25" t="inlineStr">
        <is>
          <t>E01</t>
        </is>
      </c>
      <c r="F8" s="27" t="inlineStr">
        <is>
          <t>Estudio Prisma</t>
        </is>
      </c>
      <c r="G8" s="27" t="inlineStr">
        <is>
          <t>Cocina de Nora</t>
        </is>
      </c>
      <c r="H8" s="27" t="inlineStr">
        <is>
          <t>INT.</t>
        </is>
      </c>
      <c r="I8" s="27" t="inlineStr">
        <is>
          <t>Día</t>
        </is>
      </c>
      <c r="J8" s="28" t="n">
        <v>1.25</v>
      </c>
      <c r="K8" s="48" t="n">
        <v>0.3541666666666667</v>
      </c>
      <c r="L8" s="48" t="n">
        <v>0.4270833333333333</v>
      </c>
      <c r="M8" s="49" t="n">
        <v>0</v>
      </c>
      <c r="N8" s="50">
        <f>IF(OR($A8="",$K8="",$L8=""),"",MAX(0,MOD($L8-$K8,1)*24-IF($M8="",0,$M8)))</f>
        <v/>
      </c>
      <c r="O8" s="27" t="inlineStr">
        <is>
          <t>Nora; Leo</t>
        </is>
      </c>
      <c r="P8" s="25" t="n">
        <v>0</v>
      </c>
      <c r="Q8" s="25" t="inlineStr">
        <is>
          <t>Unidad A</t>
        </is>
      </c>
      <c r="R8" s="25" t="inlineStr">
        <is>
          <t>Sonido directo</t>
        </is>
      </c>
      <c r="S8" s="25" t="inlineStr">
        <is>
          <t>Equipo completo</t>
        </is>
      </c>
      <c r="T8" s="27" t="inlineStr">
        <is>
          <t>Taza azul; cartas</t>
        </is>
      </c>
      <c r="U8" s="27" t="inlineStr">
        <is>
          <t>Continuidad mañana</t>
        </is>
      </c>
      <c r="V8" s="27" t="inlineStr">
        <is>
          <t>Ninguno</t>
        </is>
      </c>
      <c r="W8" s="27" t="inlineStr">
        <is>
          <t>Humo ambiental suave</t>
        </is>
      </c>
      <c r="X8" s="27" t="inlineStr">
        <is>
          <t>Álex Rivas</t>
        </is>
      </c>
      <c r="Y8" s="27" t="inlineStr">
        <is>
          <t>Primer bloque de producción</t>
        </is>
      </c>
      <c r="Z8" s="25" t="inlineStr">
        <is>
          <t>Confirmada</t>
        </is>
      </c>
      <c r="AA8" s="32">
        <f>IF($A8="","",IF(OR($B8="",$C8="",$D8="",$E8="",$F8="",$K8="",$L8=""),"FALTAN DATOS",IF(OR($B8&lt;'Resumen'!$B$5,$B8&gt;'Resumen'!$B$6),"FECHA FUERA DEL PERIODO",IF(COUNTIFS($C$8:$C$107,$C8,$D$8:$D$107,$D8)&gt;1,"ORDEN DUPLICADO",IF(SUMPRODUCT(($A$8:$A$107&lt;&gt;$A8)*($A$8:$A$107&lt;&gt;"")*($C$8:$C$107=$C8)*($AB$8:$AB$107&lt;$AC8)*($AC$8:$AC$107&gt;$AB8))&gt;0,"SOLAPAMIENTO",IF(OR($Q8="",$R8="",$S8=""),"RECURSOS INCOMPLETOS",IF($N8&lt;=0,"REVISAR HORARIO","OK")))))))</f>
        <v/>
      </c>
      <c r="AB8" s="51">
        <f>IF(OR($A8="",$B8="",$K8=""),"",$B8+$K8)</f>
        <v/>
      </c>
      <c r="AC8" s="51">
        <f>IF(OR($A8="",$B8="",$K8="",$L8=""),"",$B8+$L8+IF($L8&lt;$K8,1,0))</f>
        <v/>
      </c>
    </row>
    <row r="9">
      <c r="A9" s="25" t="inlineStr">
        <is>
          <t>BR-002</t>
        </is>
      </c>
      <c r="B9" s="26" t="n">
        <v>46300</v>
      </c>
      <c r="C9" s="25" t="n">
        <v>1</v>
      </c>
      <c r="D9" s="25" t="n">
        <v>2</v>
      </c>
      <c r="E9" s="25" t="inlineStr">
        <is>
          <t>E03</t>
        </is>
      </c>
      <c r="F9" s="27" t="inlineStr">
        <is>
          <t>Estudio Prisma</t>
        </is>
      </c>
      <c r="G9" s="27" t="inlineStr">
        <is>
          <t>Pasillo principal</t>
        </is>
      </c>
      <c r="H9" s="27" t="inlineStr">
        <is>
          <t>INT.</t>
        </is>
      </c>
      <c r="I9" s="27" t="inlineStr">
        <is>
          <t>Día</t>
        </is>
      </c>
      <c r="J9" s="28" t="n">
        <v>0.75</v>
      </c>
      <c r="K9" s="48" t="n">
        <v>0.4375</v>
      </c>
      <c r="L9" s="48" t="n">
        <v>0.4895833333333333</v>
      </c>
      <c r="M9" s="49" t="n">
        <v>0</v>
      </c>
      <c r="N9" s="50">
        <f>IF(OR($A9="",$K9="",$L9=""),"",MAX(0,MOD($L9-$K9,1)*24-IF($M9="",0,$M9)))</f>
        <v/>
      </c>
      <c r="O9" s="27" t="inlineStr">
        <is>
          <t>Nora</t>
        </is>
      </c>
      <c r="P9" s="25" t="n">
        <v>2</v>
      </c>
      <c r="Q9" s="25" t="inlineStr">
        <is>
          <t>Unidad A</t>
        </is>
      </c>
      <c r="R9" s="25" t="inlineStr">
        <is>
          <t>Sonido directo</t>
        </is>
      </c>
      <c r="S9" s="25" t="inlineStr">
        <is>
          <t>Equipo completo</t>
        </is>
      </c>
      <c r="T9" s="27" t="inlineStr">
        <is>
          <t>Cuadro torcido</t>
        </is>
      </c>
      <c r="U9" s="27" t="inlineStr">
        <is>
          <t>Chaqueta verde</t>
        </is>
      </c>
      <c r="V9" s="27" t="inlineStr">
        <is>
          <t>Ninguno</t>
        </is>
      </c>
      <c r="W9" s="27" t="inlineStr">
        <is>
          <t>Travelling corto</t>
        </is>
      </c>
      <c r="X9" s="27" t="inlineStr">
        <is>
          <t>Álex Rivas</t>
        </is>
      </c>
      <c r="Y9" s="27" t="inlineStr">
        <is>
          <t>Mantener raccord con E01</t>
        </is>
      </c>
      <c r="Z9" s="25" t="inlineStr">
        <is>
          <t>Confirmada</t>
        </is>
      </c>
      <c r="AA9" s="32">
        <f>IF($A9="","",IF(OR($B9="",$C9="",$D9="",$E9="",$F9="",$K9="",$L9=""),"FALTAN DATOS",IF(OR($B9&lt;'Resumen'!$B$5,$B9&gt;'Resumen'!$B$6),"FECHA FUERA DEL PERIODO",IF(COUNTIFS($C$8:$C$107,$C9,$D$8:$D$107,$D9)&gt;1,"ORDEN DUPLICADO",IF(SUMPRODUCT(($A$8:$A$107&lt;&gt;$A9)*($A$8:$A$107&lt;&gt;"")*($C$8:$C$107=$C9)*($AB$8:$AB$107&lt;$AC9)*($AC$8:$AC$107&gt;$AB9))&gt;0,"SOLAPAMIENTO",IF(OR($Q9="",$R9="",$S9=""),"RECURSOS INCOMPLETOS",IF($N9&lt;=0,"REVISAR HORARIO","OK")))))))</f>
        <v/>
      </c>
      <c r="AB9" s="51">
        <f>IF(OR($A9="",$B9="",$K9=""),"",$B9+$K9)</f>
        <v/>
      </c>
      <c r="AC9" s="51">
        <f>IF(OR($A9="",$B9="",$K9="",$L9=""),"",$B9+$L9+IF($L9&lt;$K9,1,0))</f>
        <v/>
      </c>
    </row>
    <row r="10">
      <c r="A10" s="25" t="inlineStr">
        <is>
          <t>BR-003</t>
        </is>
      </c>
      <c r="B10" s="26" t="n">
        <v>46300</v>
      </c>
      <c r="C10" s="25" t="n">
        <v>1</v>
      </c>
      <c r="D10" s="25" t="n">
        <v>3</v>
      </c>
      <c r="E10" s="25" t="inlineStr">
        <is>
          <t>E05</t>
        </is>
      </c>
      <c r="F10" s="27" t="inlineStr">
        <is>
          <t>Estudio Prisma</t>
        </is>
      </c>
      <c r="G10" s="27" t="inlineStr">
        <is>
          <t>Dormitorio de Leo</t>
        </is>
      </c>
      <c r="H10" s="27" t="inlineStr">
        <is>
          <t>INT.</t>
        </is>
      </c>
      <c r="I10" s="27" t="inlineStr">
        <is>
          <t>Noche</t>
        </is>
      </c>
      <c r="J10" s="28" t="n">
        <v>1.5</v>
      </c>
      <c r="K10" s="48" t="n">
        <v>0.5104166666666666</v>
      </c>
      <c r="L10" s="48" t="n">
        <v>0.6354166666666666</v>
      </c>
      <c r="M10" s="49" t="n">
        <v>0.5</v>
      </c>
      <c r="N10" s="50">
        <f>IF(OR($A10="",$K10="",$L10=""),"",MAX(0,MOD($L10-$K10,1)*24-IF($M10="",0,$M10)))</f>
        <v/>
      </c>
      <c r="O10" s="27" t="inlineStr">
        <is>
          <t>Leo; Mara</t>
        </is>
      </c>
      <c r="P10" s="25" t="n">
        <v>0</v>
      </c>
      <c r="Q10" s="25" t="inlineStr">
        <is>
          <t>Unidad A</t>
        </is>
      </c>
      <c r="R10" s="25" t="inlineStr">
        <is>
          <t>Sonido directo</t>
        </is>
      </c>
      <c r="S10" s="25" t="inlineStr">
        <is>
          <t>Equipo completo</t>
        </is>
      </c>
      <c r="T10" s="27" t="inlineStr">
        <is>
          <t>Lámpara; fotografía ficticia</t>
        </is>
      </c>
      <c r="U10" s="27" t="inlineStr">
        <is>
          <t>Cambio a ropa nocturna</t>
        </is>
      </c>
      <c r="V10" s="27" t="inlineStr">
        <is>
          <t>Ninguno</t>
        </is>
      </c>
      <c r="W10" s="27" t="inlineStr">
        <is>
          <t>Oscurecimiento total</t>
        </is>
      </c>
      <c r="X10" s="27" t="inlineStr">
        <is>
          <t>Álex Rivas</t>
        </is>
      </c>
      <c r="Y10" s="27" t="inlineStr">
        <is>
          <t>Noche recreada en estudio</t>
        </is>
      </c>
      <c r="Z10" s="25" t="inlineStr">
        <is>
          <t>Confirmada</t>
        </is>
      </c>
      <c r="AA10" s="32">
        <f>IF($A10="","",IF(OR($B10="",$C10="",$D10="",$E10="",$F10="",$K10="",$L10=""),"FALTAN DATOS",IF(OR($B10&lt;'Resumen'!$B$5,$B10&gt;'Resumen'!$B$6),"FECHA FUERA DEL PERIODO",IF(COUNTIFS($C$8:$C$107,$C10,$D$8:$D$107,$D10)&gt;1,"ORDEN DUPLICADO",IF(SUMPRODUCT(($A$8:$A$107&lt;&gt;$A10)*($A$8:$A$107&lt;&gt;"")*($C$8:$C$107=$C10)*($AB$8:$AB$107&lt;$AC10)*($AC$8:$AC$107&gt;$AB10))&gt;0,"SOLAPAMIENTO",IF(OR($Q10="",$R10="",$S10=""),"RECURSOS INCOMPLETOS",IF($N10&lt;=0,"REVISAR HORARIO","OK")))))))</f>
        <v/>
      </c>
      <c r="AB10" s="51">
        <f>IF(OR($A10="",$B10="",$K10=""),"",$B10+$K10)</f>
        <v/>
      </c>
      <c r="AC10" s="51">
        <f>IF(OR($A10="",$B10="",$K10="",$L10=""),"",$B10+$L10+IF($L10&lt;$K10,1,0))</f>
        <v/>
      </c>
    </row>
    <row r="11">
      <c r="A11" s="25" t="inlineStr">
        <is>
          <t>BR-004</t>
        </is>
      </c>
      <c r="B11" s="26" t="n">
        <v>46301</v>
      </c>
      <c r="C11" s="25" t="n">
        <v>2</v>
      </c>
      <c r="D11" s="25" t="n">
        <v>1</v>
      </c>
      <c r="E11" s="25" t="inlineStr">
        <is>
          <t>E07</t>
        </is>
      </c>
      <c r="F11" s="27" t="inlineStr">
        <is>
          <t>Plaza del Mirador</t>
        </is>
      </c>
      <c r="G11" s="27" t="inlineStr">
        <is>
          <t>Soportales</t>
        </is>
      </c>
      <c r="H11" s="27" t="inlineStr">
        <is>
          <t>EXT.</t>
        </is>
      </c>
      <c r="I11" s="27" t="inlineStr">
        <is>
          <t>Amanecer</t>
        </is>
      </c>
      <c r="J11" s="28" t="n">
        <v>1</v>
      </c>
      <c r="K11" s="48" t="n">
        <v>0.3020833333333333</v>
      </c>
      <c r="L11" s="48" t="n">
        <v>0.375</v>
      </c>
      <c r="M11" s="49" t="n">
        <v>0</v>
      </c>
      <c r="N11" s="50">
        <f>IF(OR($A11="",$K11="",$L11=""),"",MAX(0,MOD($L11-$K11,1)*24-IF($M11="",0,$M11)))</f>
        <v/>
      </c>
      <c r="O11" s="27" t="inlineStr">
        <is>
          <t>Nora; Mara</t>
        </is>
      </c>
      <c r="P11" s="25" t="n">
        <v>6</v>
      </c>
      <c r="Q11" s="25" t="inlineStr">
        <is>
          <t>Unidad ligera</t>
        </is>
      </c>
      <c r="R11" s="25" t="inlineStr">
        <is>
          <t>Sonido directo</t>
        </is>
      </c>
      <c r="S11" s="25" t="inlineStr">
        <is>
          <t>Luz disponible</t>
        </is>
      </c>
      <c r="T11" s="27" t="inlineStr">
        <is>
          <t>Puesto de flores</t>
        </is>
      </c>
      <c r="U11" s="27" t="inlineStr">
        <is>
          <t>Abrigos claros</t>
        </is>
      </c>
      <c r="V11" s="27" t="inlineStr">
        <is>
          <t>Furgoneta de arte</t>
        </is>
      </c>
      <c r="W11" s="27" t="inlineStr">
        <is>
          <t>Control de reflejos</t>
        </is>
      </c>
      <c r="X11" s="27" t="inlineStr">
        <is>
          <t>Vega Soler</t>
        </is>
      </c>
      <c r="Y11" s="27" t="inlineStr">
        <is>
          <t>Llegada antes del amanecer</t>
        </is>
      </c>
      <c r="Z11" s="25" t="inlineStr">
        <is>
          <t>Confirmada</t>
        </is>
      </c>
      <c r="AA11" s="32">
        <f>IF($A11="","",IF(OR($B11="",$C11="",$D11="",$E11="",$F11="",$K11="",$L11=""),"FALTAN DATOS",IF(OR($B11&lt;'Resumen'!$B$5,$B11&gt;'Resumen'!$B$6),"FECHA FUERA DEL PERIODO",IF(COUNTIFS($C$8:$C$107,$C11,$D$8:$D$107,$D11)&gt;1,"ORDEN DUPLICADO",IF(SUMPRODUCT(($A$8:$A$107&lt;&gt;$A11)*($A$8:$A$107&lt;&gt;"")*($C$8:$C$107=$C11)*($AB$8:$AB$107&lt;$AC11)*($AC$8:$AC$107&gt;$AB11))&gt;0,"SOLAPAMIENTO",IF(OR($Q11="",$R11="",$S11=""),"RECURSOS INCOMPLETOS",IF($N11&lt;=0,"REVISAR HORARIO","OK")))))))</f>
        <v/>
      </c>
      <c r="AB11" s="51">
        <f>IF(OR($A11="",$B11="",$K11=""),"",$B11+$K11)</f>
        <v/>
      </c>
      <c r="AC11" s="51">
        <f>IF(OR($A11="",$B11="",$K11="",$L11=""),"",$B11+$L11+IF($L11&lt;$K11,1,0))</f>
        <v/>
      </c>
    </row>
    <row r="12">
      <c r="A12" s="25" t="inlineStr">
        <is>
          <t>BR-005</t>
        </is>
      </c>
      <c r="B12" s="26" t="n">
        <v>46301</v>
      </c>
      <c r="C12" s="25" t="n">
        <v>2</v>
      </c>
      <c r="D12" s="25" t="n">
        <v>2</v>
      </c>
      <c r="E12" s="25" t="inlineStr">
        <is>
          <t>E08</t>
        </is>
      </c>
      <c r="F12" s="27" t="inlineStr">
        <is>
          <t>Plaza del Mirador</t>
        </is>
      </c>
      <c r="G12" s="27" t="inlineStr">
        <is>
          <t>Fuente central</t>
        </is>
      </c>
      <c r="H12" s="27" t="inlineStr">
        <is>
          <t>EXT.</t>
        </is>
      </c>
      <c r="I12" s="27" t="inlineStr">
        <is>
          <t>Día</t>
        </is>
      </c>
      <c r="J12" s="28" t="n">
        <v>1.25</v>
      </c>
      <c r="K12" s="48" t="n">
        <v>0.3888888888888889</v>
      </c>
      <c r="L12" s="48" t="n">
        <v>0.4826388888888889</v>
      </c>
      <c r="M12" s="49" t="n">
        <v>0</v>
      </c>
      <c r="N12" s="50">
        <f>IF(OR($A12="",$K12="",$L12=""),"",MAX(0,MOD($L12-$K12,1)*24-IF($M12="",0,$M12)))</f>
        <v/>
      </c>
      <c r="O12" s="27" t="inlineStr">
        <is>
          <t>Nora; Mara</t>
        </is>
      </c>
      <c r="P12" s="25" t="n">
        <v>10</v>
      </c>
      <c r="Q12" s="25" t="inlineStr">
        <is>
          <t>Unidad A</t>
        </is>
      </c>
      <c r="R12" s="25" t="inlineStr">
        <is>
          <t>Sonido directo</t>
        </is>
      </c>
      <c r="S12" s="25" t="inlineStr">
        <is>
          <t>Equipo reducido</t>
        </is>
      </c>
      <c r="T12" s="27" t="inlineStr">
        <is>
          <t>Bolsas de mercado</t>
        </is>
      </c>
      <c r="U12" s="27" t="inlineStr">
        <is>
          <t>Continuidad E07</t>
        </is>
      </c>
      <c r="V12" s="27" t="inlineStr">
        <is>
          <t>Bicicleta de escena</t>
        </is>
      </c>
      <c r="W12" s="27" t="inlineStr">
        <is>
          <t>Zona húmeda controlada</t>
        </is>
      </c>
      <c r="X12" s="27" t="inlineStr">
        <is>
          <t>Vega Soler</t>
        </is>
      </c>
      <c r="Y12" s="27" t="inlineStr">
        <is>
          <t>Planos generales y recursos</t>
        </is>
      </c>
      <c r="Z12" s="25" t="inlineStr">
        <is>
          <t>Borrador</t>
        </is>
      </c>
      <c r="AA12" s="32">
        <f>IF($A12="","",IF(OR($B12="",$C12="",$D12="",$E12="",$F12="",$K12="",$L12=""),"FALTAN DATOS",IF(OR($B12&lt;'Resumen'!$B$5,$B12&gt;'Resumen'!$B$6),"FECHA FUERA DEL PERIODO",IF(COUNTIFS($C$8:$C$107,$C12,$D$8:$D$107,$D12)&gt;1,"ORDEN DUPLICADO",IF(SUMPRODUCT(($A$8:$A$107&lt;&gt;$A12)*($A$8:$A$107&lt;&gt;"")*($C$8:$C$107=$C12)*($AB$8:$AB$107&lt;$AC12)*($AC$8:$AC$107&gt;$AB12))&gt;0,"SOLAPAMIENTO",IF(OR($Q12="",$R12="",$S12=""),"RECURSOS INCOMPLETOS",IF($N12&lt;=0,"REVISAR HORARIO","OK")))))))</f>
        <v/>
      </c>
      <c r="AB12" s="51">
        <f>IF(OR($A12="",$B12="",$K12=""),"",$B12+$K12)</f>
        <v/>
      </c>
      <c r="AC12" s="51">
        <f>IF(OR($A12="",$B12="",$K12="",$L12=""),"",$B12+$L12+IF($L12&lt;$K12,1,0))</f>
        <v/>
      </c>
    </row>
    <row r="13">
      <c r="A13" s="25" t="inlineStr">
        <is>
          <t>BR-006</t>
        </is>
      </c>
      <c r="B13" s="26" t="n">
        <v>46302</v>
      </c>
      <c r="C13" s="25" t="n">
        <v>3</v>
      </c>
      <c r="D13" s="25" t="n">
        <v>1</v>
      </c>
      <c r="E13" s="25" t="inlineStr">
        <is>
          <t>E11</t>
        </is>
      </c>
      <c r="F13" s="27" t="inlineStr">
        <is>
          <t>Taller Horizonte</t>
        </is>
      </c>
      <c r="G13" s="27" t="inlineStr">
        <is>
          <t>Zona de montaje</t>
        </is>
      </c>
      <c r="H13" s="27" t="inlineStr">
        <is>
          <t>INT.</t>
        </is>
      </c>
      <c r="I13" s="27" t="inlineStr">
        <is>
          <t>Día</t>
        </is>
      </c>
      <c r="J13" s="28" t="n">
        <v>2</v>
      </c>
      <c r="K13" s="48" t="n">
        <v>0.3333333333333333</v>
      </c>
      <c r="L13" s="48" t="n">
        <v>0.4791666666666667</v>
      </c>
      <c r="M13" s="49" t="n">
        <v>0.25</v>
      </c>
      <c r="N13" s="50">
        <f>IF(OR($A13="",$K13="",$L13=""),"",MAX(0,MOD($L13-$K13,1)*24-IF($M13="",0,$M13)))</f>
        <v/>
      </c>
      <c r="O13" s="27" t="inlineStr">
        <is>
          <t>Leo; Simón</t>
        </is>
      </c>
      <c r="P13" s="25" t="n">
        <v>3</v>
      </c>
      <c r="Q13" s="25" t="inlineStr">
        <is>
          <t>Unidad A</t>
        </is>
      </c>
      <c r="R13" s="25" t="inlineStr">
        <is>
          <t>Sonido directo</t>
        </is>
      </c>
      <c r="S13" s="25" t="inlineStr">
        <is>
          <t>Equipo completo</t>
        </is>
      </c>
      <c r="T13" s="27" t="inlineStr">
        <is>
          <t>Herramientas falsas</t>
        </is>
      </c>
      <c r="U13" s="27" t="inlineStr">
        <is>
          <t>Mono de trabajo</t>
        </is>
      </c>
      <c r="V13" s="27" t="inlineStr">
        <is>
          <t>Carretilla manual</t>
        </is>
      </c>
      <c r="W13" s="27" t="inlineStr">
        <is>
          <t>Chispas simuladas sin fuego</t>
        </is>
      </c>
      <c r="X13" s="27" t="inlineStr">
        <is>
          <t>Iris Montal</t>
        </is>
      </c>
      <c r="Y13" s="27" t="inlineStr">
        <is>
          <t>Proteger superficies del decorado</t>
        </is>
      </c>
      <c r="Z13" s="25" t="inlineStr">
        <is>
          <t>Confirmada</t>
        </is>
      </c>
      <c r="AA13" s="32">
        <f>IF($A13="","",IF(OR($B13="",$C13="",$D13="",$E13="",$F13="",$K13="",$L13=""),"FALTAN DATOS",IF(OR($B13&lt;'Resumen'!$B$5,$B13&gt;'Resumen'!$B$6),"FECHA FUERA DEL PERIODO",IF(COUNTIFS($C$8:$C$107,$C13,$D$8:$D$107,$D13)&gt;1,"ORDEN DUPLICADO",IF(SUMPRODUCT(($A$8:$A$107&lt;&gt;$A13)*($A$8:$A$107&lt;&gt;"")*($C$8:$C$107=$C13)*($AB$8:$AB$107&lt;$AC13)*($AC$8:$AC$107&gt;$AB13))&gt;0,"SOLAPAMIENTO",IF(OR($Q13="",$R13="",$S13=""),"RECURSOS INCOMPLETOS",IF($N13&lt;=0,"REVISAR HORARIO","OK")))))))</f>
        <v/>
      </c>
      <c r="AB13" s="51">
        <f>IF(OR($A13="",$B13="",$K13=""),"",$B13+$K13)</f>
        <v/>
      </c>
      <c r="AC13" s="51">
        <f>IF(OR($A13="",$B13="",$K13="",$L13=""),"",$B13+$L13+IF($L13&lt;$K13,1,0))</f>
        <v/>
      </c>
    </row>
    <row r="14">
      <c r="A14" s="25" t="inlineStr">
        <is>
          <t>BR-007</t>
        </is>
      </c>
      <c r="B14" s="26" t="n">
        <v>46302</v>
      </c>
      <c r="C14" s="25" t="n">
        <v>3</v>
      </c>
      <c r="D14" s="25" t="n">
        <v>2</v>
      </c>
      <c r="E14" s="25" t="inlineStr">
        <is>
          <t>E12</t>
        </is>
      </c>
      <c r="F14" s="27" t="inlineStr">
        <is>
          <t>Taller Horizonte</t>
        </is>
      </c>
      <c r="G14" s="27" t="inlineStr">
        <is>
          <t>Oficina acristalada</t>
        </is>
      </c>
      <c r="H14" s="27" t="inlineStr">
        <is>
          <t>INT.</t>
        </is>
      </c>
      <c r="I14" s="27" t="inlineStr">
        <is>
          <t>Día</t>
        </is>
      </c>
      <c r="J14" s="28" t="n">
        <v>1</v>
      </c>
      <c r="K14" s="48" t="n">
        <v>0.5</v>
      </c>
      <c r="L14" s="48" t="n">
        <v>0.5833333333333334</v>
      </c>
      <c r="M14" s="49" t="n">
        <v>0</v>
      </c>
      <c r="N14" s="50">
        <f>IF(OR($A14="",$K14="",$L14=""),"",MAX(0,MOD($L14-$K14,1)*24-IF($M14="",0,$M14)))</f>
        <v/>
      </c>
      <c r="O14" s="27" t="inlineStr">
        <is>
          <t>Simón</t>
        </is>
      </c>
      <c r="P14" s="25" t="n">
        <v>0</v>
      </c>
      <c r="Q14" s="25" t="inlineStr">
        <is>
          <t>Unidad A</t>
        </is>
      </c>
      <c r="R14" s="25" t="inlineStr">
        <is>
          <t>Sonido directo</t>
        </is>
      </c>
      <c r="S14" s="25" t="inlineStr">
        <is>
          <t>Equipo reducido</t>
        </is>
      </c>
      <c r="T14" s="27" t="inlineStr">
        <is>
          <t>Archivadores; maqueta</t>
        </is>
      </c>
      <c r="U14" s="27" t="inlineStr">
        <is>
          <t>Camisa gris</t>
        </is>
      </c>
      <c r="V14" s="27" t="inlineStr">
        <is>
          <t>Ninguno</t>
        </is>
      </c>
      <c r="W14" s="27" t="inlineStr">
        <is>
          <t>Control de reflejos</t>
        </is>
      </c>
      <c r="X14" s="27" t="inlineStr">
        <is>
          <t>Iris Montal</t>
        </is>
      </c>
      <c r="Y14" s="27" t="inlineStr">
        <is>
          <t>Diálogo en plano fijo</t>
        </is>
      </c>
      <c r="Z14" s="25" t="inlineStr">
        <is>
          <t>Confirmada</t>
        </is>
      </c>
      <c r="AA14" s="32">
        <f>IF($A14="","",IF(OR($B14="",$C14="",$D14="",$E14="",$F14="",$K14="",$L14=""),"FALTAN DATOS",IF(OR($B14&lt;'Resumen'!$B$5,$B14&gt;'Resumen'!$B$6),"FECHA FUERA DEL PERIODO",IF(COUNTIFS($C$8:$C$107,$C14,$D$8:$D$107,$D14)&gt;1,"ORDEN DUPLICADO",IF(SUMPRODUCT(($A$8:$A$107&lt;&gt;$A14)*($A$8:$A$107&lt;&gt;"")*($C$8:$C$107=$C14)*($AB$8:$AB$107&lt;$AC14)*($AC$8:$AC$107&gt;$AB14))&gt;0,"SOLAPAMIENTO",IF(OR($Q14="",$R14="",$S14=""),"RECURSOS INCOMPLETOS",IF($N14&lt;=0,"REVISAR HORARIO","OK")))))))</f>
        <v/>
      </c>
      <c r="AB14" s="51">
        <f>IF(OR($A14="",$B14="",$K14=""),"",$B14+$K14)</f>
        <v/>
      </c>
      <c r="AC14" s="51">
        <f>IF(OR($A14="",$B14="",$K14="",$L14=""),"",$B14+$L14+IF($L14&lt;$K14,1,0))</f>
        <v/>
      </c>
    </row>
    <row r="15">
      <c r="A15" s="25" t="inlineStr">
        <is>
          <t>BR-008</t>
        </is>
      </c>
      <c r="B15" s="26" t="n">
        <v>46303</v>
      </c>
      <c r="C15" s="25" t="n">
        <v>4</v>
      </c>
      <c r="D15" s="25" t="n">
        <v>1</v>
      </c>
      <c r="E15" s="25" t="inlineStr">
        <is>
          <t>E15</t>
        </is>
      </c>
      <c r="F15" s="27" t="inlineStr">
        <is>
          <t>Parque del Cometa</t>
        </is>
      </c>
      <c r="G15" s="27" t="inlineStr">
        <is>
          <t>Sendero norte</t>
        </is>
      </c>
      <c r="H15" s="27" t="inlineStr">
        <is>
          <t>EXT.</t>
        </is>
      </c>
      <c r="I15" s="27" t="inlineStr">
        <is>
          <t>Atardecer</t>
        </is>
      </c>
      <c r="J15" s="28" t="n">
        <v>1.5</v>
      </c>
      <c r="K15" s="48" t="n">
        <v>0.7083333333333334</v>
      </c>
      <c r="L15" s="48" t="n">
        <v>0.7986111111111112</v>
      </c>
      <c r="M15" s="49" t="n">
        <v>0</v>
      </c>
      <c r="N15" s="50">
        <f>IF(OR($A15="",$K15="",$L15=""),"",MAX(0,MOD($L15-$K15,1)*24-IF($M15="",0,$M15)))</f>
        <v/>
      </c>
      <c r="O15" s="27" t="inlineStr">
        <is>
          <t>Nora; Leo</t>
        </is>
      </c>
      <c r="P15" s="25" t="n">
        <v>4</v>
      </c>
      <c r="Q15" s="25" t="inlineStr">
        <is>
          <t>Unidad ligera</t>
        </is>
      </c>
      <c r="R15" s="25" t="inlineStr">
        <is>
          <t>Sonido de apoyo</t>
        </is>
      </c>
      <c r="S15" s="25" t="inlineStr">
        <is>
          <t>Luz disponible</t>
        </is>
      </c>
      <c r="T15" s="27" t="inlineStr">
        <is>
          <t>Cometa rojo</t>
        </is>
      </c>
      <c r="U15" s="27" t="inlineStr">
        <is>
          <t>Ropa de paseo</t>
        </is>
      </c>
      <c r="V15" s="27" t="inlineStr">
        <is>
          <t>Bicicleta de escena</t>
        </is>
      </c>
      <c r="W15" s="27" t="inlineStr">
        <is>
          <t>Seguimiento con estabilizador</t>
        </is>
      </c>
      <c r="X15" s="27" t="inlineStr">
        <is>
          <t>Teo Marín</t>
        </is>
      </c>
      <c r="Y15" s="27" t="inlineStr">
        <is>
          <t>Priorizar planos de luz natural</t>
        </is>
      </c>
      <c r="Z15" s="25" t="inlineStr">
        <is>
          <t>Borrador</t>
        </is>
      </c>
      <c r="AA15" s="32">
        <f>IF($A15="","",IF(OR($B15="",$C15="",$D15="",$E15="",$F15="",$K15="",$L15=""),"FALTAN DATOS",IF(OR($B15&lt;'Resumen'!$B$5,$B15&gt;'Resumen'!$B$6),"FECHA FUERA DEL PERIODO",IF(COUNTIFS($C$8:$C$107,$C15,$D$8:$D$107,$D15)&gt;1,"ORDEN DUPLICADO",IF(SUMPRODUCT(($A$8:$A$107&lt;&gt;$A15)*($A$8:$A$107&lt;&gt;"")*($C$8:$C$107=$C15)*($AB$8:$AB$107&lt;$AC15)*($AC$8:$AC$107&gt;$AB15))&gt;0,"SOLAPAMIENTO",IF(OR($Q15="",$R15="",$S15=""),"RECURSOS INCOMPLETOS",IF($N15&lt;=0,"REVISAR HORARIO","OK")))))))</f>
        <v/>
      </c>
      <c r="AB15" s="51">
        <f>IF(OR($A15="",$B15="",$K15=""),"",$B15+$K15)</f>
        <v/>
      </c>
      <c r="AC15" s="51">
        <f>IF(OR($A15="",$B15="",$K15="",$L15=""),"",$B15+$L15+IF($L15&lt;$K15,1,0))</f>
        <v/>
      </c>
    </row>
    <row r="16">
      <c r="A16" s="25" t="inlineStr">
        <is>
          <t>BR-009</t>
        </is>
      </c>
      <c r="B16" s="26" t="n">
        <v>46303</v>
      </c>
      <c r="C16" s="25" t="n">
        <v>4</v>
      </c>
      <c r="D16" s="25" t="n">
        <v>2</v>
      </c>
      <c r="E16" s="25" t="inlineStr">
        <is>
          <t>E16</t>
        </is>
      </c>
      <c r="F16" s="27" t="inlineStr">
        <is>
          <t>Parque del Cometa</t>
        </is>
      </c>
      <c r="G16" s="27" t="inlineStr">
        <is>
          <t>Mirador de madera</t>
        </is>
      </c>
      <c r="H16" s="27" t="inlineStr">
        <is>
          <t>EXT.</t>
        </is>
      </c>
      <c r="I16" s="27" t="inlineStr">
        <is>
          <t>Noche</t>
        </is>
      </c>
      <c r="J16" s="28" t="n">
        <v>0.75</v>
      </c>
      <c r="K16" s="48" t="n">
        <v>0.8125</v>
      </c>
      <c r="L16" s="48" t="n">
        <v>0.8854166666666666</v>
      </c>
      <c r="M16" s="49" t="n">
        <v>0</v>
      </c>
      <c r="N16" s="50">
        <f>IF(OR($A16="",$K16="",$L16=""),"",MAX(0,MOD($L16-$K16,1)*24-IF($M16="",0,$M16)))</f>
        <v/>
      </c>
      <c r="O16" s="27" t="inlineStr">
        <is>
          <t>Nora</t>
        </is>
      </c>
      <c r="P16" s="25" t="n">
        <v>0</v>
      </c>
      <c r="Q16" s="25" t="inlineStr">
        <is>
          <t>Unidad A</t>
        </is>
      </c>
      <c r="R16" s="25" t="inlineStr">
        <is>
          <t>Sonido directo</t>
        </is>
      </c>
      <c r="S16" s="25" t="inlineStr">
        <is>
          <t>Equipo reducido</t>
        </is>
      </c>
      <c r="T16" s="27" t="inlineStr">
        <is>
          <t>Linterna; banco portátil</t>
        </is>
      </c>
      <c r="U16" s="27" t="inlineStr">
        <is>
          <t>Abrigo azul</t>
        </is>
      </c>
      <c r="V16" s="27" t="inlineStr">
        <is>
          <t>Ninguno</t>
        </is>
      </c>
      <c r="W16" s="27" t="inlineStr">
        <is>
          <t>Alimentación por batería</t>
        </is>
      </c>
      <c r="X16" s="27" t="inlineStr">
        <is>
          <t>Teo Marín</t>
        </is>
      </c>
      <c r="Y16" s="27" t="inlineStr">
        <is>
          <t>Comprobar continuidad del cielo</t>
        </is>
      </c>
      <c r="Z16" s="25" t="inlineStr">
        <is>
          <t>Borrador</t>
        </is>
      </c>
      <c r="AA16" s="32">
        <f>IF($A16="","",IF(OR($B16="",$C16="",$D16="",$E16="",$F16="",$K16="",$L16=""),"FALTAN DATOS",IF(OR($B16&lt;'Resumen'!$B$5,$B16&gt;'Resumen'!$B$6),"FECHA FUERA DEL PERIODO",IF(COUNTIFS($C$8:$C$107,$C16,$D$8:$D$107,$D16)&gt;1,"ORDEN DUPLICADO",IF(SUMPRODUCT(($A$8:$A$107&lt;&gt;$A16)*($A$8:$A$107&lt;&gt;"")*($C$8:$C$107=$C16)*($AB$8:$AB$107&lt;$AC16)*($AC$8:$AC$107&gt;$AB16))&gt;0,"SOLAPAMIENTO",IF(OR($Q16="",$R16="",$S16=""),"RECURSOS INCOMPLETOS",IF($N16&lt;=0,"REVISAR HORARIO","OK")))))))</f>
        <v/>
      </c>
      <c r="AB16" s="51">
        <f>IF(OR($A16="",$B16="",$K16=""),"",$B16+$K16)</f>
        <v/>
      </c>
      <c r="AC16" s="51">
        <f>IF(OR($A16="",$B16="",$K16="",$L16=""),"",$B16+$L16+IF($L16&lt;$K16,1,0))</f>
        <v/>
      </c>
    </row>
    <row r="17">
      <c r="A17" s="25" t="inlineStr">
        <is>
          <t>BR-010</t>
        </is>
      </c>
      <c r="B17" s="26" t="n">
        <v>46304</v>
      </c>
      <c r="C17" s="25" t="n">
        <v>5</v>
      </c>
      <c r="D17" s="25" t="n">
        <v>1</v>
      </c>
      <c r="E17" s="25" t="inlineStr">
        <is>
          <t>E20</t>
        </is>
      </c>
      <c r="F17" s="27" t="inlineStr">
        <is>
          <t>Estudio Prisma</t>
        </is>
      </c>
      <c r="G17" s="27" t="inlineStr">
        <is>
          <t>Salón final</t>
        </is>
      </c>
      <c r="H17" s="27" t="inlineStr">
        <is>
          <t>INT.</t>
        </is>
      </c>
      <c r="I17" s="27" t="inlineStr">
        <is>
          <t>Día</t>
        </is>
      </c>
      <c r="J17" s="28" t="n">
        <v>2.25</v>
      </c>
      <c r="K17" s="48" t="n">
        <v>0.375</v>
      </c>
      <c r="L17" s="48" t="n">
        <v>0.5520833333333334</v>
      </c>
      <c r="M17" s="49" t="n">
        <v>0.5</v>
      </c>
      <c r="N17" s="50">
        <f>IF(OR($A17="",$K17="",$L17=""),"",MAX(0,MOD($L17-$K17,1)*24-IF($M17="",0,$M17)))</f>
        <v/>
      </c>
      <c r="O17" s="27" t="inlineStr">
        <is>
          <t>Nora; Leo; Mara; Simón</t>
        </is>
      </c>
      <c r="P17" s="25" t="n">
        <v>8</v>
      </c>
      <c r="Q17" s="25" t="inlineStr">
        <is>
          <t>Unidad A</t>
        </is>
      </c>
      <c r="R17" s="25" t="inlineStr">
        <is>
          <t>Sonido directo</t>
        </is>
      </c>
      <c r="S17" s="25" t="inlineStr">
        <is>
          <t>Equipo completo</t>
        </is>
      </c>
      <c r="T17" s="27" t="inlineStr">
        <is>
          <t>Mesa larga; sobres</t>
        </is>
      </c>
      <c r="U17" s="27" t="inlineStr">
        <is>
          <t>Vestuario final</t>
        </is>
      </c>
      <c r="V17" s="27" t="inlineStr">
        <is>
          <t>Ninguno</t>
        </is>
      </c>
      <c r="W17" s="27" t="inlineStr">
        <is>
          <t>Playback sin música externa</t>
        </is>
      </c>
      <c r="X17" s="27" t="inlineStr">
        <is>
          <t>Álex Rivas</t>
        </is>
      </c>
      <c r="Y17" s="27" t="inlineStr">
        <is>
          <t>Escena coral de cierre</t>
        </is>
      </c>
      <c r="Z17" s="25" t="inlineStr">
        <is>
          <t>Confirmada</t>
        </is>
      </c>
      <c r="AA17" s="32">
        <f>IF($A17="","",IF(OR($B17="",$C17="",$D17="",$E17="",$F17="",$K17="",$L17=""),"FALTAN DATOS",IF(OR($B17&lt;'Resumen'!$B$5,$B17&gt;'Resumen'!$B$6),"FECHA FUERA DEL PERIODO",IF(COUNTIFS($C$8:$C$107,$C17,$D$8:$D$107,$D17)&gt;1,"ORDEN DUPLICADO",IF(SUMPRODUCT(($A$8:$A$107&lt;&gt;$A17)*($A$8:$A$107&lt;&gt;"")*($C$8:$C$107=$C17)*($AB$8:$AB$107&lt;$AC17)*($AC$8:$AC$107&gt;$AB17))&gt;0,"SOLAPAMIENTO",IF(OR($Q17="",$R17="",$S17=""),"RECURSOS INCOMPLETOS",IF($N17&lt;=0,"REVISAR HORARIO","OK")))))))</f>
        <v/>
      </c>
      <c r="AB17" s="51">
        <f>IF(OR($A17="",$B17="",$K17=""),"",$B17+$K17)</f>
        <v/>
      </c>
      <c r="AC17" s="51">
        <f>IF(OR($A17="",$B17="",$K17="",$L17=""),"",$B17+$L17+IF($L17&lt;$K17,1,0))</f>
        <v/>
      </c>
    </row>
    <row r="18">
      <c r="A18" s="25" t="n"/>
      <c r="B18" s="26" t="n"/>
      <c r="C18" s="25" t="n"/>
      <c r="D18" s="25" t="n"/>
      <c r="E18" s="25" t="n"/>
      <c r="F18" s="27" t="n"/>
      <c r="G18" s="27" t="n"/>
      <c r="H18" s="27" t="n"/>
      <c r="I18" s="27" t="n"/>
      <c r="J18" s="28" t="n"/>
      <c r="K18" s="48" t="n"/>
      <c r="L18" s="48" t="n"/>
      <c r="M18" s="49" t="n"/>
      <c r="N18" s="50">
        <f>IF(OR($A18="",$K18="",$L18=""),"",MAX(0,MOD($L18-$K18,1)*24-IF($M18="",0,$M18)))</f>
        <v/>
      </c>
      <c r="O18" s="27" t="n"/>
      <c r="P18" s="25" t="n"/>
      <c r="Q18" s="25" t="n"/>
      <c r="R18" s="25" t="n"/>
      <c r="S18" s="25" t="n"/>
      <c r="T18" s="27" t="n"/>
      <c r="U18" s="27" t="n"/>
      <c r="V18" s="27" t="n"/>
      <c r="W18" s="27" t="n"/>
      <c r="X18" s="27" t="n"/>
      <c r="Y18" s="27" t="n"/>
      <c r="Z18" s="25" t="n"/>
      <c r="AA18" s="32">
        <f>IF($A18="","",IF(OR($B18="",$C18="",$D18="",$E18="",$F18="",$K18="",$L18=""),"FALTAN DATOS",IF(OR($B18&lt;'Resumen'!$B$5,$B18&gt;'Resumen'!$B$6),"FECHA FUERA DEL PERIODO",IF(COUNTIFS($C$8:$C$107,$C18,$D$8:$D$107,$D18)&gt;1,"ORDEN DUPLICADO",IF(SUMPRODUCT(($A$8:$A$107&lt;&gt;$A18)*($A$8:$A$107&lt;&gt;"")*($C$8:$C$107=$C18)*($AB$8:$AB$107&lt;$AC18)*($AC$8:$AC$107&gt;$AB18))&gt;0,"SOLAPAMIENTO",IF(OR($Q18="",$R18="",$S18=""),"RECURSOS INCOMPLETOS",IF($N18&lt;=0,"REVISAR HORARIO","OK")))))))</f>
        <v/>
      </c>
      <c r="AB18" s="51">
        <f>IF(OR($A18="",$B18="",$K18=""),"",$B18+$K18)</f>
        <v/>
      </c>
      <c r="AC18" s="51">
        <f>IF(OR($A18="",$B18="",$K18="",$L18=""),"",$B18+$L18+IF($L18&lt;$K18,1,0))</f>
        <v/>
      </c>
    </row>
    <row r="19">
      <c r="A19" s="25" t="n"/>
      <c r="B19" s="26" t="n"/>
      <c r="C19" s="25" t="n"/>
      <c r="D19" s="25" t="n"/>
      <c r="E19" s="25" t="n"/>
      <c r="F19" s="27" t="n"/>
      <c r="G19" s="27" t="n"/>
      <c r="H19" s="27" t="n"/>
      <c r="I19" s="27" t="n"/>
      <c r="J19" s="28" t="n"/>
      <c r="K19" s="48" t="n"/>
      <c r="L19" s="48" t="n"/>
      <c r="M19" s="49" t="n"/>
      <c r="N19" s="50">
        <f>IF(OR($A19="",$K19="",$L19=""),"",MAX(0,MOD($L19-$K19,1)*24-IF($M19="",0,$M19)))</f>
        <v/>
      </c>
      <c r="O19" s="27" t="n"/>
      <c r="P19" s="25" t="n"/>
      <c r="Q19" s="25" t="n"/>
      <c r="R19" s="25" t="n"/>
      <c r="S19" s="25" t="n"/>
      <c r="T19" s="27" t="n"/>
      <c r="U19" s="27" t="n"/>
      <c r="V19" s="27" t="n"/>
      <c r="W19" s="27" t="n"/>
      <c r="X19" s="27" t="n"/>
      <c r="Y19" s="27" t="n"/>
      <c r="Z19" s="25" t="n"/>
      <c r="AA19" s="32">
        <f>IF($A19="","",IF(OR($B19="",$C19="",$D19="",$E19="",$F19="",$K19="",$L19=""),"FALTAN DATOS",IF(OR($B19&lt;'Resumen'!$B$5,$B19&gt;'Resumen'!$B$6),"FECHA FUERA DEL PERIODO",IF(COUNTIFS($C$8:$C$107,$C19,$D$8:$D$107,$D19)&gt;1,"ORDEN DUPLICADO",IF(SUMPRODUCT(($A$8:$A$107&lt;&gt;$A19)*($A$8:$A$107&lt;&gt;"")*($C$8:$C$107=$C19)*($AB$8:$AB$107&lt;$AC19)*($AC$8:$AC$107&gt;$AB19))&gt;0,"SOLAPAMIENTO",IF(OR($Q19="",$R19="",$S19=""),"RECURSOS INCOMPLETOS",IF($N19&lt;=0,"REVISAR HORARIO","OK")))))))</f>
        <v/>
      </c>
      <c r="AB19" s="51">
        <f>IF(OR($A19="",$B19="",$K19=""),"",$B19+$K19)</f>
        <v/>
      </c>
      <c r="AC19" s="51">
        <f>IF(OR($A19="",$B19="",$K19="",$L19=""),"",$B19+$L19+IF($L19&lt;$K19,1,0))</f>
        <v/>
      </c>
    </row>
    <row r="20">
      <c r="A20" s="25" t="n"/>
      <c r="B20" s="26" t="n"/>
      <c r="C20" s="25" t="n"/>
      <c r="D20" s="25" t="n"/>
      <c r="E20" s="25" t="n"/>
      <c r="F20" s="27" t="n"/>
      <c r="G20" s="27" t="n"/>
      <c r="H20" s="27" t="n"/>
      <c r="I20" s="27" t="n"/>
      <c r="J20" s="28" t="n"/>
      <c r="K20" s="48" t="n"/>
      <c r="L20" s="48" t="n"/>
      <c r="M20" s="49" t="n"/>
      <c r="N20" s="50">
        <f>IF(OR($A20="",$K20="",$L20=""),"",MAX(0,MOD($L20-$K20,1)*24-IF($M20="",0,$M20)))</f>
        <v/>
      </c>
      <c r="O20" s="27" t="n"/>
      <c r="P20" s="25" t="n"/>
      <c r="Q20" s="25" t="n"/>
      <c r="R20" s="25" t="n"/>
      <c r="S20" s="25" t="n"/>
      <c r="T20" s="27" t="n"/>
      <c r="U20" s="27" t="n"/>
      <c r="V20" s="27" t="n"/>
      <c r="W20" s="27" t="n"/>
      <c r="X20" s="27" t="n"/>
      <c r="Y20" s="27" t="n"/>
      <c r="Z20" s="25" t="n"/>
      <c r="AA20" s="32">
        <f>IF($A20="","",IF(OR($B20="",$C20="",$D20="",$E20="",$F20="",$K20="",$L20=""),"FALTAN DATOS",IF(OR($B20&lt;'Resumen'!$B$5,$B20&gt;'Resumen'!$B$6),"FECHA FUERA DEL PERIODO",IF(COUNTIFS($C$8:$C$107,$C20,$D$8:$D$107,$D20)&gt;1,"ORDEN DUPLICADO",IF(SUMPRODUCT(($A$8:$A$107&lt;&gt;$A20)*($A$8:$A$107&lt;&gt;"")*($C$8:$C$107=$C20)*($AB$8:$AB$107&lt;$AC20)*($AC$8:$AC$107&gt;$AB20))&gt;0,"SOLAPAMIENTO",IF(OR($Q20="",$R20="",$S20=""),"RECURSOS INCOMPLETOS",IF($N20&lt;=0,"REVISAR HORARIO","OK")))))))</f>
        <v/>
      </c>
      <c r="AB20" s="51">
        <f>IF(OR($A20="",$B20="",$K20=""),"",$B20+$K20)</f>
        <v/>
      </c>
      <c r="AC20" s="51">
        <f>IF(OR($A20="",$B20="",$K20="",$L20=""),"",$B20+$L20+IF($L20&lt;$K20,1,0))</f>
        <v/>
      </c>
    </row>
    <row r="21">
      <c r="A21" s="25" t="n"/>
      <c r="B21" s="26" t="n"/>
      <c r="C21" s="25" t="n"/>
      <c r="D21" s="25" t="n"/>
      <c r="E21" s="25" t="n"/>
      <c r="F21" s="27" t="n"/>
      <c r="G21" s="27" t="n"/>
      <c r="H21" s="27" t="n"/>
      <c r="I21" s="27" t="n"/>
      <c r="J21" s="28" t="n"/>
      <c r="K21" s="48" t="n"/>
      <c r="L21" s="48" t="n"/>
      <c r="M21" s="49" t="n"/>
      <c r="N21" s="50">
        <f>IF(OR($A21="",$K21="",$L21=""),"",MAX(0,MOD($L21-$K21,1)*24-IF($M21="",0,$M21)))</f>
        <v/>
      </c>
      <c r="O21" s="27" t="n"/>
      <c r="P21" s="25" t="n"/>
      <c r="Q21" s="25" t="n"/>
      <c r="R21" s="25" t="n"/>
      <c r="S21" s="25" t="n"/>
      <c r="T21" s="27" t="n"/>
      <c r="U21" s="27" t="n"/>
      <c r="V21" s="27" t="n"/>
      <c r="W21" s="27" t="n"/>
      <c r="X21" s="27" t="n"/>
      <c r="Y21" s="27" t="n"/>
      <c r="Z21" s="25" t="n"/>
      <c r="AA21" s="32">
        <f>IF($A21="","",IF(OR($B21="",$C21="",$D21="",$E21="",$F21="",$K21="",$L21=""),"FALTAN DATOS",IF(OR($B21&lt;'Resumen'!$B$5,$B21&gt;'Resumen'!$B$6),"FECHA FUERA DEL PERIODO",IF(COUNTIFS($C$8:$C$107,$C21,$D$8:$D$107,$D21)&gt;1,"ORDEN DUPLICADO",IF(SUMPRODUCT(($A$8:$A$107&lt;&gt;$A21)*($A$8:$A$107&lt;&gt;"")*($C$8:$C$107=$C21)*($AB$8:$AB$107&lt;$AC21)*($AC$8:$AC$107&gt;$AB21))&gt;0,"SOLAPAMIENTO",IF(OR($Q21="",$R21="",$S21=""),"RECURSOS INCOMPLETOS",IF($N21&lt;=0,"REVISAR HORARIO","OK")))))))</f>
        <v/>
      </c>
      <c r="AB21" s="51">
        <f>IF(OR($A21="",$B21="",$K21=""),"",$B21+$K21)</f>
        <v/>
      </c>
      <c r="AC21" s="51">
        <f>IF(OR($A21="",$B21="",$K21="",$L21=""),"",$B21+$L21+IF($L21&lt;$K21,1,0))</f>
        <v/>
      </c>
    </row>
    <row r="22">
      <c r="A22" s="25" t="n"/>
      <c r="B22" s="26" t="n"/>
      <c r="C22" s="25" t="n"/>
      <c r="D22" s="25" t="n"/>
      <c r="E22" s="25" t="n"/>
      <c r="F22" s="27" t="n"/>
      <c r="G22" s="27" t="n"/>
      <c r="H22" s="27" t="n"/>
      <c r="I22" s="27" t="n"/>
      <c r="J22" s="28" t="n"/>
      <c r="K22" s="48" t="n"/>
      <c r="L22" s="48" t="n"/>
      <c r="M22" s="49" t="n"/>
      <c r="N22" s="50">
        <f>IF(OR($A22="",$K22="",$L22=""),"",MAX(0,MOD($L22-$K22,1)*24-IF($M22="",0,$M22)))</f>
        <v/>
      </c>
      <c r="O22" s="27" t="n"/>
      <c r="P22" s="25" t="n"/>
      <c r="Q22" s="25" t="n"/>
      <c r="R22" s="25" t="n"/>
      <c r="S22" s="25" t="n"/>
      <c r="T22" s="27" t="n"/>
      <c r="U22" s="27" t="n"/>
      <c r="V22" s="27" t="n"/>
      <c r="W22" s="27" t="n"/>
      <c r="X22" s="27" t="n"/>
      <c r="Y22" s="27" t="n"/>
      <c r="Z22" s="25" t="n"/>
      <c r="AA22" s="32">
        <f>IF($A22="","",IF(OR($B22="",$C22="",$D22="",$E22="",$F22="",$K22="",$L22=""),"FALTAN DATOS",IF(OR($B22&lt;'Resumen'!$B$5,$B22&gt;'Resumen'!$B$6),"FECHA FUERA DEL PERIODO",IF(COUNTIFS($C$8:$C$107,$C22,$D$8:$D$107,$D22)&gt;1,"ORDEN DUPLICADO",IF(SUMPRODUCT(($A$8:$A$107&lt;&gt;$A22)*($A$8:$A$107&lt;&gt;"")*($C$8:$C$107=$C22)*($AB$8:$AB$107&lt;$AC22)*($AC$8:$AC$107&gt;$AB22))&gt;0,"SOLAPAMIENTO",IF(OR($Q22="",$R22="",$S22=""),"RECURSOS INCOMPLETOS",IF($N22&lt;=0,"REVISAR HORARIO","OK")))))))</f>
        <v/>
      </c>
      <c r="AB22" s="51">
        <f>IF(OR($A22="",$B22="",$K22=""),"",$B22+$K22)</f>
        <v/>
      </c>
      <c r="AC22" s="51">
        <f>IF(OR($A22="",$B22="",$K22="",$L22=""),"",$B22+$L22+IF($L22&lt;$K22,1,0))</f>
        <v/>
      </c>
    </row>
    <row r="23">
      <c r="A23" s="25" t="n"/>
      <c r="B23" s="26" t="n"/>
      <c r="C23" s="25" t="n"/>
      <c r="D23" s="25" t="n"/>
      <c r="E23" s="25" t="n"/>
      <c r="F23" s="27" t="n"/>
      <c r="G23" s="27" t="n"/>
      <c r="H23" s="27" t="n"/>
      <c r="I23" s="27" t="n"/>
      <c r="J23" s="28" t="n"/>
      <c r="K23" s="48" t="n"/>
      <c r="L23" s="48" t="n"/>
      <c r="M23" s="49" t="n"/>
      <c r="N23" s="50">
        <f>IF(OR($A23="",$K23="",$L23=""),"",MAX(0,MOD($L23-$K23,1)*24-IF($M23="",0,$M23)))</f>
        <v/>
      </c>
      <c r="O23" s="27" t="n"/>
      <c r="P23" s="25" t="n"/>
      <c r="Q23" s="25" t="n"/>
      <c r="R23" s="25" t="n"/>
      <c r="S23" s="25" t="n"/>
      <c r="T23" s="27" t="n"/>
      <c r="U23" s="27" t="n"/>
      <c r="V23" s="27" t="n"/>
      <c r="W23" s="27" t="n"/>
      <c r="X23" s="27" t="n"/>
      <c r="Y23" s="27" t="n"/>
      <c r="Z23" s="25" t="n"/>
      <c r="AA23" s="32">
        <f>IF($A23="","",IF(OR($B23="",$C23="",$D23="",$E23="",$F23="",$K23="",$L23=""),"FALTAN DATOS",IF(OR($B23&lt;'Resumen'!$B$5,$B23&gt;'Resumen'!$B$6),"FECHA FUERA DEL PERIODO",IF(COUNTIFS($C$8:$C$107,$C23,$D$8:$D$107,$D23)&gt;1,"ORDEN DUPLICADO",IF(SUMPRODUCT(($A$8:$A$107&lt;&gt;$A23)*($A$8:$A$107&lt;&gt;"")*($C$8:$C$107=$C23)*($AB$8:$AB$107&lt;$AC23)*($AC$8:$AC$107&gt;$AB23))&gt;0,"SOLAPAMIENTO",IF(OR($Q23="",$R23="",$S23=""),"RECURSOS INCOMPLETOS",IF($N23&lt;=0,"REVISAR HORARIO","OK")))))))</f>
        <v/>
      </c>
      <c r="AB23" s="51">
        <f>IF(OR($A23="",$B23="",$K23=""),"",$B23+$K23)</f>
        <v/>
      </c>
      <c r="AC23" s="51">
        <f>IF(OR($A23="",$B23="",$K23="",$L23=""),"",$B23+$L23+IF($L23&lt;$K23,1,0))</f>
        <v/>
      </c>
    </row>
    <row r="24">
      <c r="A24" s="25" t="n"/>
      <c r="B24" s="26" t="n"/>
      <c r="C24" s="25" t="n"/>
      <c r="D24" s="25" t="n"/>
      <c r="E24" s="25" t="n"/>
      <c r="F24" s="27" t="n"/>
      <c r="G24" s="27" t="n"/>
      <c r="H24" s="27" t="n"/>
      <c r="I24" s="27" t="n"/>
      <c r="J24" s="28" t="n"/>
      <c r="K24" s="48" t="n"/>
      <c r="L24" s="48" t="n"/>
      <c r="M24" s="49" t="n"/>
      <c r="N24" s="50">
        <f>IF(OR($A24="",$K24="",$L24=""),"",MAX(0,MOD($L24-$K24,1)*24-IF($M24="",0,$M24)))</f>
        <v/>
      </c>
      <c r="O24" s="27" t="n"/>
      <c r="P24" s="25" t="n"/>
      <c r="Q24" s="25" t="n"/>
      <c r="R24" s="25" t="n"/>
      <c r="S24" s="25" t="n"/>
      <c r="T24" s="27" t="n"/>
      <c r="U24" s="27" t="n"/>
      <c r="V24" s="27" t="n"/>
      <c r="W24" s="27" t="n"/>
      <c r="X24" s="27" t="n"/>
      <c r="Y24" s="27" t="n"/>
      <c r="Z24" s="25" t="n"/>
      <c r="AA24" s="32">
        <f>IF($A24="","",IF(OR($B24="",$C24="",$D24="",$E24="",$F24="",$K24="",$L24=""),"FALTAN DATOS",IF(OR($B24&lt;'Resumen'!$B$5,$B24&gt;'Resumen'!$B$6),"FECHA FUERA DEL PERIODO",IF(COUNTIFS($C$8:$C$107,$C24,$D$8:$D$107,$D24)&gt;1,"ORDEN DUPLICADO",IF(SUMPRODUCT(($A$8:$A$107&lt;&gt;$A24)*($A$8:$A$107&lt;&gt;"")*($C$8:$C$107=$C24)*($AB$8:$AB$107&lt;$AC24)*($AC$8:$AC$107&gt;$AB24))&gt;0,"SOLAPAMIENTO",IF(OR($Q24="",$R24="",$S24=""),"RECURSOS INCOMPLETOS",IF($N24&lt;=0,"REVISAR HORARIO","OK")))))))</f>
        <v/>
      </c>
      <c r="AB24" s="51">
        <f>IF(OR($A24="",$B24="",$K24=""),"",$B24+$K24)</f>
        <v/>
      </c>
      <c r="AC24" s="51">
        <f>IF(OR($A24="",$B24="",$K24="",$L24=""),"",$B24+$L24+IF($L24&lt;$K24,1,0))</f>
        <v/>
      </c>
    </row>
    <row r="25">
      <c r="A25" s="25" t="n"/>
      <c r="B25" s="26" t="n"/>
      <c r="C25" s="25" t="n"/>
      <c r="D25" s="25" t="n"/>
      <c r="E25" s="25" t="n"/>
      <c r="F25" s="27" t="n"/>
      <c r="G25" s="27" t="n"/>
      <c r="H25" s="27" t="n"/>
      <c r="I25" s="27" t="n"/>
      <c r="J25" s="28" t="n"/>
      <c r="K25" s="48" t="n"/>
      <c r="L25" s="48" t="n"/>
      <c r="M25" s="49" t="n"/>
      <c r="N25" s="50">
        <f>IF(OR($A25="",$K25="",$L25=""),"",MAX(0,MOD($L25-$K25,1)*24-IF($M25="",0,$M25)))</f>
        <v/>
      </c>
      <c r="O25" s="27" t="n"/>
      <c r="P25" s="25" t="n"/>
      <c r="Q25" s="25" t="n"/>
      <c r="R25" s="25" t="n"/>
      <c r="S25" s="25" t="n"/>
      <c r="T25" s="27" t="n"/>
      <c r="U25" s="27" t="n"/>
      <c r="V25" s="27" t="n"/>
      <c r="W25" s="27" t="n"/>
      <c r="X25" s="27" t="n"/>
      <c r="Y25" s="27" t="n"/>
      <c r="Z25" s="25" t="n"/>
      <c r="AA25" s="32">
        <f>IF($A25="","",IF(OR($B25="",$C25="",$D25="",$E25="",$F25="",$K25="",$L25=""),"FALTAN DATOS",IF(OR($B25&lt;'Resumen'!$B$5,$B25&gt;'Resumen'!$B$6),"FECHA FUERA DEL PERIODO",IF(COUNTIFS($C$8:$C$107,$C25,$D$8:$D$107,$D25)&gt;1,"ORDEN DUPLICADO",IF(SUMPRODUCT(($A$8:$A$107&lt;&gt;$A25)*($A$8:$A$107&lt;&gt;"")*($C$8:$C$107=$C25)*($AB$8:$AB$107&lt;$AC25)*($AC$8:$AC$107&gt;$AB25))&gt;0,"SOLAPAMIENTO",IF(OR($Q25="",$R25="",$S25=""),"RECURSOS INCOMPLETOS",IF($N25&lt;=0,"REVISAR HORARIO","OK")))))))</f>
        <v/>
      </c>
      <c r="AB25" s="51">
        <f>IF(OR($A25="",$B25="",$K25=""),"",$B25+$K25)</f>
        <v/>
      </c>
      <c r="AC25" s="51">
        <f>IF(OR($A25="",$B25="",$K25="",$L25=""),"",$B25+$L25+IF($L25&lt;$K25,1,0))</f>
        <v/>
      </c>
    </row>
    <row r="26">
      <c r="A26" s="25" t="n"/>
      <c r="B26" s="26" t="n"/>
      <c r="C26" s="25" t="n"/>
      <c r="D26" s="25" t="n"/>
      <c r="E26" s="25" t="n"/>
      <c r="F26" s="27" t="n"/>
      <c r="G26" s="27" t="n"/>
      <c r="H26" s="27" t="n"/>
      <c r="I26" s="27" t="n"/>
      <c r="J26" s="28" t="n"/>
      <c r="K26" s="48" t="n"/>
      <c r="L26" s="48" t="n"/>
      <c r="M26" s="49" t="n"/>
      <c r="N26" s="50">
        <f>IF(OR($A26="",$K26="",$L26=""),"",MAX(0,MOD($L26-$K26,1)*24-IF($M26="",0,$M26)))</f>
        <v/>
      </c>
      <c r="O26" s="27" t="n"/>
      <c r="P26" s="25" t="n"/>
      <c r="Q26" s="25" t="n"/>
      <c r="R26" s="25" t="n"/>
      <c r="S26" s="25" t="n"/>
      <c r="T26" s="27" t="n"/>
      <c r="U26" s="27" t="n"/>
      <c r="V26" s="27" t="n"/>
      <c r="W26" s="27" t="n"/>
      <c r="X26" s="27" t="n"/>
      <c r="Y26" s="27" t="n"/>
      <c r="Z26" s="25" t="n"/>
      <c r="AA26" s="32">
        <f>IF($A26="","",IF(OR($B26="",$C26="",$D26="",$E26="",$F26="",$K26="",$L26=""),"FALTAN DATOS",IF(OR($B26&lt;'Resumen'!$B$5,$B26&gt;'Resumen'!$B$6),"FECHA FUERA DEL PERIODO",IF(COUNTIFS($C$8:$C$107,$C26,$D$8:$D$107,$D26)&gt;1,"ORDEN DUPLICADO",IF(SUMPRODUCT(($A$8:$A$107&lt;&gt;$A26)*($A$8:$A$107&lt;&gt;"")*($C$8:$C$107=$C26)*($AB$8:$AB$107&lt;$AC26)*($AC$8:$AC$107&gt;$AB26))&gt;0,"SOLAPAMIENTO",IF(OR($Q26="",$R26="",$S26=""),"RECURSOS INCOMPLETOS",IF($N26&lt;=0,"REVISAR HORARIO","OK")))))))</f>
        <v/>
      </c>
      <c r="AB26" s="51">
        <f>IF(OR($A26="",$B26="",$K26=""),"",$B26+$K26)</f>
        <v/>
      </c>
      <c r="AC26" s="51">
        <f>IF(OR($A26="",$B26="",$K26="",$L26=""),"",$B26+$L26+IF($L26&lt;$K26,1,0))</f>
        <v/>
      </c>
    </row>
    <row r="27">
      <c r="A27" s="25" t="n"/>
      <c r="B27" s="26" t="n"/>
      <c r="C27" s="25" t="n"/>
      <c r="D27" s="25" t="n"/>
      <c r="E27" s="25" t="n"/>
      <c r="F27" s="27" t="n"/>
      <c r="G27" s="27" t="n"/>
      <c r="H27" s="27" t="n"/>
      <c r="I27" s="27" t="n"/>
      <c r="J27" s="28" t="n"/>
      <c r="K27" s="48" t="n"/>
      <c r="L27" s="48" t="n"/>
      <c r="M27" s="49" t="n"/>
      <c r="N27" s="50">
        <f>IF(OR($A27="",$K27="",$L27=""),"",MAX(0,MOD($L27-$K27,1)*24-IF($M27="",0,$M27)))</f>
        <v/>
      </c>
      <c r="O27" s="27" t="n"/>
      <c r="P27" s="25" t="n"/>
      <c r="Q27" s="25" t="n"/>
      <c r="R27" s="25" t="n"/>
      <c r="S27" s="25" t="n"/>
      <c r="T27" s="27" t="n"/>
      <c r="U27" s="27" t="n"/>
      <c r="V27" s="27" t="n"/>
      <c r="W27" s="27" t="n"/>
      <c r="X27" s="27" t="n"/>
      <c r="Y27" s="27" t="n"/>
      <c r="Z27" s="25" t="n"/>
      <c r="AA27" s="32">
        <f>IF($A27="","",IF(OR($B27="",$C27="",$D27="",$E27="",$F27="",$K27="",$L27=""),"FALTAN DATOS",IF(OR($B27&lt;'Resumen'!$B$5,$B27&gt;'Resumen'!$B$6),"FECHA FUERA DEL PERIODO",IF(COUNTIFS($C$8:$C$107,$C27,$D$8:$D$107,$D27)&gt;1,"ORDEN DUPLICADO",IF(SUMPRODUCT(($A$8:$A$107&lt;&gt;$A27)*($A$8:$A$107&lt;&gt;"")*($C$8:$C$107=$C27)*($AB$8:$AB$107&lt;$AC27)*($AC$8:$AC$107&gt;$AB27))&gt;0,"SOLAPAMIENTO",IF(OR($Q27="",$R27="",$S27=""),"RECURSOS INCOMPLETOS",IF($N27&lt;=0,"REVISAR HORARIO","OK")))))))</f>
        <v/>
      </c>
      <c r="AB27" s="51">
        <f>IF(OR($A27="",$B27="",$K27=""),"",$B27+$K27)</f>
        <v/>
      </c>
      <c r="AC27" s="51">
        <f>IF(OR($A27="",$B27="",$K27="",$L27=""),"",$B27+$L27+IF($L27&lt;$K27,1,0))</f>
        <v/>
      </c>
    </row>
    <row r="28">
      <c r="A28" s="25" t="n"/>
      <c r="B28" s="26" t="n"/>
      <c r="C28" s="25" t="n"/>
      <c r="D28" s="25" t="n"/>
      <c r="E28" s="25" t="n"/>
      <c r="F28" s="27" t="n"/>
      <c r="G28" s="27" t="n"/>
      <c r="H28" s="27" t="n"/>
      <c r="I28" s="27" t="n"/>
      <c r="J28" s="28" t="n"/>
      <c r="K28" s="48" t="n"/>
      <c r="L28" s="48" t="n"/>
      <c r="M28" s="49" t="n"/>
      <c r="N28" s="50">
        <f>IF(OR($A28="",$K28="",$L28=""),"",MAX(0,MOD($L28-$K28,1)*24-IF($M28="",0,$M28)))</f>
        <v/>
      </c>
      <c r="O28" s="27" t="n"/>
      <c r="P28" s="25" t="n"/>
      <c r="Q28" s="25" t="n"/>
      <c r="R28" s="25" t="n"/>
      <c r="S28" s="25" t="n"/>
      <c r="T28" s="27" t="n"/>
      <c r="U28" s="27" t="n"/>
      <c r="V28" s="27" t="n"/>
      <c r="W28" s="27" t="n"/>
      <c r="X28" s="27" t="n"/>
      <c r="Y28" s="27" t="n"/>
      <c r="Z28" s="25" t="n"/>
      <c r="AA28" s="32">
        <f>IF($A28="","",IF(OR($B28="",$C28="",$D28="",$E28="",$F28="",$K28="",$L28=""),"FALTAN DATOS",IF(OR($B28&lt;'Resumen'!$B$5,$B28&gt;'Resumen'!$B$6),"FECHA FUERA DEL PERIODO",IF(COUNTIFS($C$8:$C$107,$C28,$D$8:$D$107,$D28)&gt;1,"ORDEN DUPLICADO",IF(SUMPRODUCT(($A$8:$A$107&lt;&gt;$A28)*($A$8:$A$107&lt;&gt;"")*($C$8:$C$107=$C28)*($AB$8:$AB$107&lt;$AC28)*($AC$8:$AC$107&gt;$AB28))&gt;0,"SOLAPAMIENTO",IF(OR($Q28="",$R28="",$S28=""),"RECURSOS INCOMPLETOS",IF($N28&lt;=0,"REVISAR HORARIO","OK")))))))</f>
        <v/>
      </c>
      <c r="AB28" s="51">
        <f>IF(OR($A28="",$B28="",$K28=""),"",$B28+$K28)</f>
        <v/>
      </c>
      <c r="AC28" s="51">
        <f>IF(OR($A28="",$B28="",$K28="",$L28=""),"",$B28+$L28+IF($L28&lt;$K28,1,0))</f>
        <v/>
      </c>
    </row>
    <row r="29">
      <c r="A29" s="25" t="n"/>
      <c r="B29" s="26" t="n"/>
      <c r="C29" s="25" t="n"/>
      <c r="D29" s="25" t="n"/>
      <c r="E29" s="25" t="n"/>
      <c r="F29" s="27" t="n"/>
      <c r="G29" s="27" t="n"/>
      <c r="H29" s="27" t="n"/>
      <c r="I29" s="27" t="n"/>
      <c r="J29" s="28" t="n"/>
      <c r="K29" s="48" t="n"/>
      <c r="L29" s="48" t="n"/>
      <c r="M29" s="49" t="n"/>
      <c r="N29" s="50">
        <f>IF(OR($A29="",$K29="",$L29=""),"",MAX(0,MOD($L29-$K29,1)*24-IF($M29="",0,$M29)))</f>
        <v/>
      </c>
      <c r="O29" s="27" t="n"/>
      <c r="P29" s="25" t="n"/>
      <c r="Q29" s="25" t="n"/>
      <c r="R29" s="25" t="n"/>
      <c r="S29" s="25" t="n"/>
      <c r="T29" s="27" t="n"/>
      <c r="U29" s="27" t="n"/>
      <c r="V29" s="27" t="n"/>
      <c r="W29" s="27" t="n"/>
      <c r="X29" s="27" t="n"/>
      <c r="Y29" s="27" t="n"/>
      <c r="Z29" s="25" t="n"/>
      <c r="AA29" s="32">
        <f>IF($A29="","",IF(OR($B29="",$C29="",$D29="",$E29="",$F29="",$K29="",$L29=""),"FALTAN DATOS",IF(OR($B29&lt;'Resumen'!$B$5,$B29&gt;'Resumen'!$B$6),"FECHA FUERA DEL PERIODO",IF(COUNTIFS($C$8:$C$107,$C29,$D$8:$D$107,$D29)&gt;1,"ORDEN DUPLICADO",IF(SUMPRODUCT(($A$8:$A$107&lt;&gt;$A29)*($A$8:$A$107&lt;&gt;"")*($C$8:$C$107=$C29)*($AB$8:$AB$107&lt;$AC29)*($AC$8:$AC$107&gt;$AB29))&gt;0,"SOLAPAMIENTO",IF(OR($Q29="",$R29="",$S29=""),"RECURSOS INCOMPLETOS",IF($N29&lt;=0,"REVISAR HORARIO","OK")))))))</f>
        <v/>
      </c>
      <c r="AB29" s="51">
        <f>IF(OR($A29="",$B29="",$K29=""),"",$B29+$K29)</f>
        <v/>
      </c>
      <c r="AC29" s="51">
        <f>IF(OR($A29="",$B29="",$K29="",$L29=""),"",$B29+$L29+IF($L29&lt;$K29,1,0))</f>
        <v/>
      </c>
    </row>
    <row r="30">
      <c r="A30" s="25" t="n"/>
      <c r="B30" s="26" t="n"/>
      <c r="C30" s="25" t="n"/>
      <c r="D30" s="25" t="n"/>
      <c r="E30" s="25" t="n"/>
      <c r="F30" s="27" t="n"/>
      <c r="G30" s="27" t="n"/>
      <c r="H30" s="27" t="n"/>
      <c r="I30" s="27" t="n"/>
      <c r="J30" s="28" t="n"/>
      <c r="K30" s="48" t="n"/>
      <c r="L30" s="48" t="n"/>
      <c r="M30" s="49" t="n"/>
      <c r="N30" s="50">
        <f>IF(OR($A30="",$K30="",$L30=""),"",MAX(0,MOD($L30-$K30,1)*24-IF($M30="",0,$M30)))</f>
        <v/>
      </c>
      <c r="O30" s="27" t="n"/>
      <c r="P30" s="25" t="n"/>
      <c r="Q30" s="25" t="n"/>
      <c r="R30" s="25" t="n"/>
      <c r="S30" s="25" t="n"/>
      <c r="T30" s="27" t="n"/>
      <c r="U30" s="27" t="n"/>
      <c r="V30" s="27" t="n"/>
      <c r="W30" s="27" t="n"/>
      <c r="X30" s="27" t="n"/>
      <c r="Y30" s="27" t="n"/>
      <c r="Z30" s="25" t="n"/>
      <c r="AA30" s="32">
        <f>IF($A30="","",IF(OR($B30="",$C30="",$D30="",$E30="",$F30="",$K30="",$L30=""),"FALTAN DATOS",IF(OR($B30&lt;'Resumen'!$B$5,$B30&gt;'Resumen'!$B$6),"FECHA FUERA DEL PERIODO",IF(COUNTIFS($C$8:$C$107,$C30,$D$8:$D$107,$D30)&gt;1,"ORDEN DUPLICADO",IF(SUMPRODUCT(($A$8:$A$107&lt;&gt;$A30)*($A$8:$A$107&lt;&gt;"")*($C$8:$C$107=$C30)*($AB$8:$AB$107&lt;$AC30)*($AC$8:$AC$107&gt;$AB30))&gt;0,"SOLAPAMIENTO",IF(OR($Q30="",$R30="",$S30=""),"RECURSOS INCOMPLETOS",IF($N30&lt;=0,"REVISAR HORARIO","OK")))))))</f>
        <v/>
      </c>
      <c r="AB30" s="51">
        <f>IF(OR($A30="",$B30="",$K30=""),"",$B30+$K30)</f>
        <v/>
      </c>
      <c r="AC30" s="51">
        <f>IF(OR($A30="",$B30="",$K30="",$L30=""),"",$B30+$L30+IF($L30&lt;$K30,1,0))</f>
        <v/>
      </c>
    </row>
    <row r="31">
      <c r="A31" s="25" t="n"/>
      <c r="B31" s="26" t="n"/>
      <c r="C31" s="25" t="n"/>
      <c r="D31" s="25" t="n"/>
      <c r="E31" s="25" t="n"/>
      <c r="F31" s="27" t="n"/>
      <c r="G31" s="27" t="n"/>
      <c r="H31" s="27" t="n"/>
      <c r="I31" s="27" t="n"/>
      <c r="J31" s="28" t="n"/>
      <c r="K31" s="48" t="n"/>
      <c r="L31" s="48" t="n"/>
      <c r="M31" s="49" t="n"/>
      <c r="N31" s="50">
        <f>IF(OR($A31="",$K31="",$L31=""),"",MAX(0,MOD($L31-$K31,1)*24-IF($M31="",0,$M31)))</f>
        <v/>
      </c>
      <c r="O31" s="27" t="n"/>
      <c r="P31" s="25" t="n"/>
      <c r="Q31" s="25" t="n"/>
      <c r="R31" s="25" t="n"/>
      <c r="S31" s="25" t="n"/>
      <c r="T31" s="27" t="n"/>
      <c r="U31" s="27" t="n"/>
      <c r="V31" s="27" t="n"/>
      <c r="W31" s="27" t="n"/>
      <c r="X31" s="27" t="n"/>
      <c r="Y31" s="27" t="n"/>
      <c r="Z31" s="25" t="n"/>
      <c r="AA31" s="32">
        <f>IF($A31="","",IF(OR($B31="",$C31="",$D31="",$E31="",$F31="",$K31="",$L31=""),"FALTAN DATOS",IF(OR($B31&lt;'Resumen'!$B$5,$B31&gt;'Resumen'!$B$6),"FECHA FUERA DEL PERIODO",IF(COUNTIFS($C$8:$C$107,$C31,$D$8:$D$107,$D31)&gt;1,"ORDEN DUPLICADO",IF(SUMPRODUCT(($A$8:$A$107&lt;&gt;$A31)*($A$8:$A$107&lt;&gt;"")*($C$8:$C$107=$C31)*($AB$8:$AB$107&lt;$AC31)*($AC$8:$AC$107&gt;$AB31))&gt;0,"SOLAPAMIENTO",IF(OR($Q31="",$R31="",$S31=""),"RECURSOS INCOMPLETOS",IF($N31&lt;=0,"REVISAR HORARIO","OK")))))))</f>
        <v/>
      </c>
      <c r="AB31" s="51">
        <f>IF(OR($A31="",$B31="",$K31=""),"",$B31+$K31)</f>
        <v/>
      </c>
      <c r="AC31" s="51">
        <f>IF(OR($A31="",$B31="",$K31="",$L31=""),"",$B31+$L31+IF($L31&lt;$K31,1,0))</f>
        <v/>
      </c>
    </row>
    <row r="32">
      <c r="A32" s="25" t="n"/>
      <c r="B32" s="26" t="n"/>
      <c r="C32" s="25" t="n"/>
      <c r="D32" s="25" t="n"/>
      <c r="E32" s="25" t="n"/>
      <c r="F32" s="27" t="n"/>
      <c r="G32" s="27" t="n"/>
      <c r="H32" s="27" t="n"/>
      <c r="I32" s="27" t="n"/>
      <c r="J32" s="28" t="n"/>
      <c r="K32" s="48" t="n"/>
      <c r="L32" s="48" t="n"/>
      <c r="M32" s="49" t="n"/>
      <c r="N32" s="50">
        <f>IF(OR($A32="",$K32="",$L32=""),"",MAX(0,MOD($L32-$K32,1)*24-IF($M32="",0,$M32)))</f>
        <v/>
      </c>
      <c r="O32" s="27" t="n"/>
      <c r="P32" s="25" t="n"/>
      <c r="Q32" s="25" t="n"/>
      <c r="R32" s="25" t="n"/>
      <c r="S32" s="25" t="n"/>
      <c r="T32" s="27" t="n"/>
      <c r="U32" s="27" t="n"/>
      <c r="V32" s="27" t="n"/>
      <c r="W32" s="27" t="n"/>
      <c r="X32" s="27" t="n"/>
      <c r="Y32" s="27" t="n"/>
      <c r="Z32" s="25" t="n"/>
      <c r="AA32" s="32">
        <f>IF($A32="","",IF(OR($B32="",$C32="",$D32="",$E32="",$F32="",$K32="",$L32=""),"FALTAN DATOS",IF(OR($B32&lt;'Resumen'!$B$5,$B32&gt;'Resumen'!$B$6),"FECHA FUERA DEL PERIODO",IF(COUNTIFS($C$8:$C$107,$C32,$D$8:$D$107,$D32)&gt;1,"ORDEN DUPLICADO",IF(SUMPRODUCT(($A$8:$A$107&lt;&gt;$A32)*($A$8:$A$107&lt;&gt;"")*($C$8:$C$107=$C32)*($AB$8:$AB$107&lt;$AC32)*($AC$8:$AC$107&gt;$AB32))&gt;0,"SOLAPAMIENTO",IF(OR($Q32="",$R32="",$S32=""),"RECURSOS INCOMPLETOS",IF($N32&lt;=0,"REVISAR HORARIO","OK")))))))</f>
        <v/>
      </c>
      <c r="AB32" s="51">
        <f>IF(OR($A32="",$B32="",$K32=""),"",$B32+$K32)</f>
        <v/>
      </c>
      <c r="AC32" s="51">
        <f>IF(OR($A32="",$B32="",$K32="",$L32=""),"",$B32+$L32+IF($L32&lt;$K32,1,0))</f>
        <v/>
      </c>
    </row>
    <row r="33">
      <c r="A33" s="25" t="n"/>
      <c r="B33" s="26" t="n"/>
      <c r="C33" s="25" t="n"/>
      <c r="D33" s="25" t="n"/>
      <c r="E33" s="25" t="n"/>
      <c r="F33" s="27" t="n"/>
      <c r="G33" s="27" t="n"/>
      <c r="H33" s="27" t="n"/>
      <c r="I33" s="27" t="n"/>
      <c r="J33" s="28" t="n"/>
      <c r="K33" s="48" t="n"/>
      <c r="L33" s="48" t="n"/>
      <c r="M33" s="49" t="n"/>
      <c r="N33" s="50">
        <f>IF(OR($A33="",$K33="",$L33=""),"",MAX(0,MOD($L33-$K33,1)*24-IF($M33="",0,$M33)))</f>
        <v/>
      </c>
      <c r="O33" s="27" t="n"/>
      <c r="P33" s="25" t="n"/>
      <c r="Q33" s="25" t="n"/>
      <c r="R33" s="25" t="n"/>
      <c r="S33" s="25" t="n"/>
      <c r="T33" s="27" t="n"/>
      <c r="U33" s="27" t="n"/>
      <c r="V33" s="27" t="n"/>
      <c r="W33" s="27" t="n"/>
      <c r="X33" s="27" t="n"/>
      <c r="Y33" s="27" t="n"/>
      <c r="Z33" s="25" t="n"/>
      <c r="AA33" s="32">
        <f>IF($A33="","",IF(OR($B33="",$C33="",$D33="",$E33="",$F33="",$K33="",$L33=""),"FALTAN DATOS",IF(OR($B33&lt;'Resumen'!$B$5,$B33&gt;'Resumen'!$B$6),"FECHA FUERA DEL PERIODO",IF(COUNTIFS($C$8:$C$107,$C33,$D$8:$D$107,$D33)&gt;1,"ORDEN DUPLICADO",IF(SUMPRODUCT(($A$8:$A$107&lt;&gt;$A33)*($A$8:$A$107&lt;&gt;"")*($C$8:$C$107=$C33)*($AB$8:$AB$107&lt;$AC33)*($AC$8:$AC$107&gt;$AB33))&gt;0,"SOLAPAMIENTO",IF(OR($Q33="",$R33="",$S33=""),"RECURSOS INCOMPLETOS",IF($N33&lt;=0,"REVISAR HORARIO","OK")))))))</f>
        <v/>
      </c>
      <c r="AB33" s="51">
        <f>IF(OR($A33="",$B33="",$K33=""),"",$B33+$K33)</f>
        <v/>
      </c>
      <c r="AC33" s="51">
        <f>IF(OR($A33="",$B33="",$K33="",$L33=""),"",$B33+$L33+IF($L33&lt;$K33,1,0))</f>
        <v/>
      </c>
    </row>
    <row r="34">
      <c r="A34" s="25" t="n"/>
      <c r="B34" s="26" t="n"/>
      <c r="C34" s="25" t="n"/>
      <c r="D34" s="25" t="n"/>
      <c r="E34" s="25" t="n"/>
      <c r="F34" s="27" t="n"/>
      <c r="G34" s="27" t="n"/>
      <c r="H34" s="27" t="n"/>
      <c r="I34" s="27" t="n"/>
      <c r="J34" s="28" t="n"/>
      <c r="K34" s="48" t="n"/>
      <c r="L34" s="48" t="n"/>
      <c r="M34" s="49" t="n"/>
      <c r="N34" s="50">
        <f>IF(OR($A34="",$K34="",$L34=""),"",MAX(0,MOD($L34-$K34,1)*24-IF($M34="",0,$M34)))</f>
        <v/>
      </c>
      <c r="O34" s="27" t="n"/>
      <c r="P34" s="25" t="n"/>
      <c r="Q34" s="25" t="n"/>
      <c r="R34" s="25" t="n"/>
      <c r="S34" s="25" t="n"/>
      <c r="T34" s="27" t="n"/>
      <c r="U34" s="27" t="n"/>
      <c r="V34" s="27" t="n"/>
      <c r="W34" s="27" t="n"/>
      <c r="X34" s="27" t="n"/>
      <c r="Y34" s="27" t="n"/>
      <c r="Z34" s="25" t="n"/>
      <c r="AA34" s="32">
        <f>IF($A34="","",IF(OR($B34="",$C34="",$D34="",$E34="",$F34="",$K34="",$L34=""),"FALTAN DATOS",IF(OR($B34&lt;'Resumen'!$B$5,$B34&gt;'Resumen'!$B$6),"FECHA FUERA DEL PERIODO",IF(COUNTIFS($C$8:$C$107,$C34,$D$8:$D$107,$D34)&gt;1,"ORDEN DUPLICADO",IF(SUMPRODUCT(($A$8:$A$107&lt;&gt;$A34)*($A$8:$A$107&lt;&gt;"")*($C$8:$C$107=$C34)*($AB$8:$AB$107&lt;$AC34)*($AC$8:$AC$107&gt;$AB34))&gt;0,"SOLAPAMIENTO",IF(OR($Q34="",$R34="",$S34=""),"RECURSOS INCOMPLETOS",IF($N34&lt;=0,"REVISAR HORARIO","OK")))))))</f>
        <v/>
      </c>
      <c r="AB34" s="51">
        <f>IF(OR($A34="",$B34="",$K34=""),"",$B34+$K34)</f>
        <v/>
      </c>
      <c r="AC34" s="51">
        <f>IF(OR($A34="",$B34="",$K34="",$L34=""),"",$B34+$L34+IF($L34&lt;$K34,1,0))</f>
        <v/>
      </c>
    </row>
    <row r="35">
      <c r="A35" s="25" t="n"/>
      <c r="B35" s="26" t="n"/>
      <c r="C35" s="25" t="n"/>
      <c r="D35" s="25" t="n"/>
      <c r="E35" s="25" t="n"/>
      <c r="F35" s="27" t="n"/>
      <c r="G35" s="27" t="n"/>
      <c r="H35" s="27" t="n"/>
      <c r="I35" s="27" t="n"/>
      <c r="J35" s="28" t="n"/>
      <c r="K35" s="48" t="n"/>
      <c r="L35" s="48" t="n"/>
      <c r="M35" s="49" t="n"/>
      <c r="N35" s="50">
        <f>IF(OR($A35="",$K35="",$L35=""),"",MAX(0,MOD($L35-$K35,1)*24-IF($M35="",0,$M35)))</f>
        <v/>
      </c>
      <c r="O35" s="27" t="n"/>
      <c r="P35" s="25" t="n"/>
      <c r="Q35" s="25" t="n"/>
      <c r="R35" s="25" t="n"/>
      <c r="S35" s="25" t="n"/>
      <c r="T35" s="27" t="n"/>
      <c r="U35" s="27" t="n"/>
      <c r="V35" s="27" t="n"/>
      <c r="W35" s="27" t="n"/>
      <c r="X35" s="27" t="n"/>
      <c r="Y35" s="27" t="n"/>
      <c r="Z35" s="25" t="n"/>
      <c r="AA35" s="32">
        <f>IF($A35="","",IF(OR($B35="",$C35="",$D35="",$E35="",$F35="",$K35="",$L35=""),"FALTAN DATOS",IF(OR($B35&lt;'Resumen'!$B$5,$B35&gt;'Resumen'!$B$6),"FECHA FUERA DEL PERIODO",IF(COUNTIFS($C$8:$C$107,$C35,$D$8:$D$107,$D35)&gt;1,"ORDEN DUPLICADO",IF(SUMPRODUCT(($A$8:$A$107&lt;&gt;$A35)*($A$8:$A$107&lt;&gt;"")*($C$8:$C$107=$C35)*($AB$8:$AB$107&lt;$AC35)*($AC$8:$AC$107&gt;$AB35))&gt;0,"SOLAPAMIENTO",IF(OR($Q35="",$R35="",$S35=""),"RECURSOS INCOMPLETOS",IF($N35&lt;=0,"REVISAR HORARIO","OK")))))))</f>
        <v/>
      </c>
      <c r="AB35" s="51">
        <f>IF(OR($A35="",$B35="",$K35=""),"",$B35+$K35)</f>
        <v/>
      </c>
      <c r="AC35" s="51">
        <f>IF(OR($A35="",$B35="",$K35="",$L35=""),"",$B35+$L35+IF($L35&lt;$K35,1,0))</f>
        <v/>
      </c>
    </row>
    <row r="36">
      <c r="A36" s="25" t="n"/>
      <c r="B36" s="26" t="n"/>
      <c r="C36" s="25" t="n"/>
      <c r="D36" s="25" t="n"/>
      <c r="E36" s="25" t="n"/>
      <c r="F36" s="27" t="n"/>
      <c r="G36" s="27" t="n"/>
      <c r="H36" s="27" t="n"/>
      <c r="I36" s="27" t="n"/>
      <c r="J36" s="28" t="n"/>
      <c r="K36" s="48" t="n"/>
      <c r="L36" s="48" t="n"/>
      <c r="M36" s="49" t="n"/>
      <c r="N36" s="50">
        <f>IF(OR($A36="",$K36="",$L36=""),"",MAX(0,MOD($L36-$K36,1)*24-IF($M36="",0,$M36)))</f>
        <v/>
      </c>
      <c r="O36" s="27" t="n"/>
      <c r="P36" s="25" t="n"/>
      <c r="Q36" s="25" t="n"/>
      <c r="R36" s="25" t="n"/>
      <c r="S36" s="25" t="n"/>
      <c r="T36" s="27" t="n"/>
      <c r="U36" s="27" t="n"/>
      <c r="V36" s="27" t="n"/>
      <c r="W36" s="27" t="n"/>
      <c r="X36" s="27" t="n"/>
      <c r="Y36" s="27" t="n"/>
      <c r="Z36" s="25" t="n"/>
      <c r="AA36" s="32">
        <f>IF($A36="","",IF(OR($B36="",$C36="",$D36="",$E36="",$F36="",$K36="",$L36=""),"FALTAN DATOS",IF(OR($B36&lt;'Resumen'!$B$5,$B36&gt;'Resumen'!$B$6),"FECHA FUERA DEL PERIODO",IF(COUNTIFS($C$8:$C$107,$C36,$D$8:$D$107,$D36)&gt;1,"ORDEN DUPLICADO",IF(SUMPRODUCT(($A$8:$A$107&lt;&gt;$A36)*($A$8:$A$107&lt;&gt;"")*($C$8:$C$107=$C36)*($AB$8:$AB$107&lt;$AC36)*($AC$8:$AC$107&gt;$AB36))&gt;0,"SOLAPAMIENTO",IF(OR($Q36="",$R36="",$S36=""),"RECURSOS INCOMPLETOS",IF($N36&lt;=0,"REVISAR HORARIO","OK")))))))</f>
        <v/>
      </c>
      <c r="AB36" s="51">
        <f>IF(OR($A36="",$B36="",$K36=""),"",$B36+$K36)</f>
        <v/>
      </c>
      <c r="AC36" s="51">
        <f>IF(OR($A36="",$B36="",$K36="",$L36=""),"",$B36+$L36+IF($L36&lt;$K36,1,0))</f>
        <v/>
      </c>
    </row>
    <row r="37">
      <c r="A37" s="25" t="n"/>
      <c r="B37" s="26" t="n"/>
      <c r="C37" s="25" t="n"/>
      <c r="D37" s="25" t="n"/>
      <c r="E37" s="25" t="n"/>
      <c r="F37" s="27" t="n"/>
      <c r="G37" s="27" t="n"/>
      <c r="H37" s="27" t="n"/>
      <c r="I37" s="27" t="n"/>
      <c r="J37" s="28" t="n"/>
      <c r="K37" s="48" t="n"/>
      <c r="L37" s="48" t="n"/>
      <c r="M37" s="49" t="n"/>
      <c r="N37" s="50">
        <f>IF(OR($A37="",$K37="",$L37=""),"",MAX(0,MOD($L37-$K37,1)*24-IF($M37="",0,$M37)))</f>
        <v/>
      </c>
      <c r="O37" s="27" t="n"/>
      <c r="P37" s="25" t="n"/>
      <c r="Q37" s="25" t="n"/>
      <c r="R37" s="25" t="n"/>
      <c r="S37" s="25" t="n"/>
      <c r="T37" s="27" t="n"/>
      <c r="U37" s="27" t="n"/>
      <c r="V37" s="27" t="n"/>
      <c r="W37" s="27" t="n"/>
      <c r="X37" s="27" t="n"/>
      <c r="Y37" s="27" t="n"/>
      <c r="Z37" s="25" t="n"/>
      <c r="AA37" s="32">
        <f>IF($A37="","",IF(OR($B37="",$C37="",$D37="",$E37="",$F37="",$K37="",$L37=""),"FALTAN DATOS",IF(OR($B37&lt;'Resumen'!$B$5,$B37&gt;'Resumen'!$B$6),"FECHA FUERA DEL PERIODO",IF(COUNTIFS($C$8:$C$107,$C37,$D$8:$D$107,$D37)&gt;1,"ORDEN DUPLICADO",IF(SUMPRODUCT(($A$8:$A$107&lt;&gt;$A37)*($A$8:$A$107&lt;&gt;"")*($C$8:$C$107=$C37)*($AB$8:$AB$107&lt;$AC37)*($AC$8:$AC$107&gt;$AB37))&gt;0,"SOLAPAMIENTO",IF(OR($Q37="",$R37="",$S37=""),"RECURSOS INCOMPLETOS",IF($N37&lt;=0,"REVISAR HORARIO","OK")))))))</f>
        <v/>
      </c>
      <c r="AB37" s="51">
        <f>IF(OR($A37="",$B37="",$K37=""),"",$B37+$K37)</f>
        <v/>
      </c>
      <c r="AC37" s="51">
        <f>IF(OR($A37="",$B37="",$K37="",$L37=""),"",$B37+$L37+IF($L37&lt;$K37,1,0))</f>
        <v/>
      </c>
    </row>
    <row r="38">
      <c r="A38" s="25" t="n"/>
      <c r="B38" s="26" t="n"/>
      <c r="C38" s="25" t="n"/>
      <c r="D38" s="25" t="n"/>
      <c r="E38" s="25" t="n"/>
      <c r="F38" s="27" t="n"/>
      <c r="G38" s="27" t="n"/>
      <c r="H38" s="27" t="n"/>
      <c r="I38" s="27" t="n"/>
      <c r="J38" s="28" t="n"/>
      <c r="K38" s="48" t="n"/>
      <c r="L38" s="48" t="n"/>
      <c r="M38" s="49" t="n"/>
      <c r="N38" s="50">
        <f>IF(OR($A38="",$K38="",$L38=""),"",MAX(0,MOD($L38-$K38,1)*24-IF($M38="",0,$M38)))</f>
        <v/>
      </c>
      <c r="O38" s="27" t="n"/>
      <c r="P38" s="25" t="n"/>
      <c r="Q38" s="25" t="n"/>
      <c r="R38" s="25" t="n"/>
      <c r="S38" s="25" t="n"/>
      <c r="T38" s="27" t="n"/>
      <c r="U38" s="27" t="n"/>
      <c r="V38" s="27" t="n"/>
      <c r="W38" s="27" t="n"/>
      <c r="X38" s="27" t="n"/>
      <c r="Y38" s="27" t="n"/>
      <c r="Z38" s="25" t="n"/>
      <c r="AA38" s="32">
        <f>IF($A38="","",IF(OR($B38="",$C38="",$D38="",$E38="",$F38="",$K38="",$L38=""),"FALTAN DATOS",IF(OR($B38&lt;'Resumen'!$B$5,$B38&gt;'Resumen'!$B$6),"FECHA FUERA DEL PERIODO",IF(COUNTIFS($C$8:$C$107,$C38,$D$8:$D$107,$D38)&gt;1,"ORDEN DUPLICADO",IF(SUMPRODUCT(($A$8:$A$107&lt;&gt;$A38)*($A$8:$A$107&lt;&gt;"")*($C$8:$C$107=$C38)*($AB$8:$AB$107&lt;$AC38)*($AC$8:$AC$107&gt;$AB38))&gt;0,"SOLAPAMIENTO",IF(OR($Q38="",$R38="",$S38=""),"RECURSOS INCOMPLETOS",IF($N38&lt;=0,"REVISAR HORARIO","OK")))))))</f>
        <v/>
      </c>
      <c r="AB38" s="51">
        <f>IF(OR($A38="",$B38="",$K38=""),"",$B38+$K38)</f>
        <v/>
      </c>
      <c r="AC38" s="51">
        <f>IF(OR($A38="",$B38="",$K38="",$L38=""),"",$B38+$L38+IF($L38&lt;$K38,1,0))</f>
        <v/>
      </c>
    </row>
    <row r="39">
      <c r="A39" s="25" t="n"/>
      <c r="B39" s="26" t="n"/>
      <c r="C39" s="25" t="n"/>
      <c r="D39" s="25" t="n"/>
      <c r="E39" s="25" t="n"/>
      <c r="F39" s="27" t="n"/>
      <c r="G39" s="27" t="n"/>
      <c r="H39" s="27" t="n"/>
      <c r="I39" s="27" t="n"/>
      <c r="J39" s="28" t="n"/>
      <c r="K39" s="48" t="n"/>
      <c r="L39" s="48" t="n"/>
      <c r="M39" s="49" t="n"/>
      <c r="N39" s="50">
        <f>IF(OR($A39="",$K39="",$L39=""),"",MAX(0,MOD($L39-$K39,1)*24-IF($M39="",0,$M39)))</f>
        <v/>
      </c>
      <c r="O39" s="27" t="n"/>
      <c r="P39" s="25" t="n"/>
      <c r="Q39" s="25" t="n"/>
      <c r="R39" s="25" t="n"/>
      <c r="S39" s="25" t="n"/>
      <c r="T39" s="27" t="n"/>
      <c r="U39" s="27" t="n"/>
      <c r="V39" s="27" t="n"/>
      <c r="W39" s="27" t="n"/>
      <c r="X39" s="27" t="n"/>
      <c r="Y39" s="27" t="n"/>
      <c r="Z39" s="25" t="n"/>
      <c r="AA39" s="32">
        <f>IF($A39="","",IF(OR($B39="",$C39="",$D39="",$E39="",$F39="",$K39="",$L39=""),"FALTAN DATOS",IF(OR($B39&lt;'Resumen'!$B$5,$B39&gt;'Resumen'!$B$6),"FECHA FUERA DEL PERIODO",IF(COUNTIFS($C$8:$C$107,$C39,$D$8:$D$107,$D39)&gt;1,"ORDEN DUPLICADO",IF(SUMPRODUCT(($A$8:$A$107&lt;&gt;$A39)*($A$8:$A$107&lt;&gt;"")*($C$8:$C$107=$C39)*($AB$8:$AB$107&lt;$AC39)*($AC$8:$AC$107&gt;$AB39))&gt;0,"SOLAPAMIENTO",IF(OR($Q39="",$R39="",$S39=""),"RECURSOS INCOMPLETOS",IF($N39&lt;=0,"REVISAR HORARIO","OK")))))))</f>
        <v/>
      </c>
      <c r="AB39" s="51">
        <f>IF(OR($A39="",$B39="",$K39=""),"",$B39+$K39)</f>
        <v/>
      </c>
      <c r="AC39" s="51">
        <f>IF(OR($A39="",$B39="",$K39="",$L39=""),"",$B39+$L39+IF($L39&lt;$K39,1,0))</f>
        <v/>
      </c>
    </row>
    <row r="40">
      <c r="A40" s="25" t="n"/>
      <c r="B40" s="26" t="n"/>
      <c r="C40" s="25" t="n"/>
      <c r="D40" s="25" t="n"/>
      <c r="E40" s="25" t="n"/>
      <c r="F40" s="27" t="n"/>
      <c r="G40" s="27" t="n"/>
      <c r="H40" s="27" t="n"/>
      <c r="I40" s="27" t="n"/>
      <c r="J40" s="28" t="n"/>
      <c r="K40" s="48" t="n"/>
      <c r="L40" s="48" t="n"/>
      <c r="M40" s="49" t="n"/>
      <c r="N40" s="50">
        <f>IF(OR($A40="",$K40="",$L40=""),"",MAX(0,MOD($L40-$K40,1)*24-IF($M40="",0,$M40)))</f>
        <v/>
      </c>
      <c r="O40" s="27" t="n"/>
      <c r="P40" s="25" t="n"/>
      <c r="Q40" s="25" t="n"/>
      <c r="R40" s="25" t="n"/>
      <c r="S40" s="25" t="n"/>
      <c r="T40" s="27" t="n"/>
      <c r="U40" s="27" t="n"/>
      <c r="V40" s="27" t="n"/>
      <c r="W40" s="27" t="n"/>
      <c r="X40" s="27" t="n"/>
      <c r="Y40" s="27" t="n"/>
      <c r="Z40" s="25" t="n"/>
      <c r="AA40" s="32">
        <f>IF($A40="","",IF(OR($B40="",$C40="",$D40="",$E40="",$F40="",$K40="",$L40=""),"FALTAN DATOS",IF(OR($B40&lt;'Resumen'!$B$5,$B40&gt;'Resumen'!$B$6),"FECHA FUERA DEL PERIODO",IF(COUNTIFS($C$8:$C$107,$C40,$D$8:$D$107,$D40)&gt;1,"ORDEN DUPLICADO",IF(SUMPRODUCT(($A$8:$A$107&lt;&gt;$A40)*($A$8:$A$107&lt;&gt;"")*($C$8:$C$107=$C40)*($AB$8:$AB$107&lt;$AC40)*($AC$8:$AC$107&gt;$AB40))&gt;0,"SOLAPAMIENTO",IF(OR($Q40="",$R40="",$S40=""),"RECURSOS INCOMPLETOS",IF($N40&lt;=0,"REVISAR HORARIO","OK")))))))</f>
        <v/>
      </c>
      <c r="AB40" s="51">
        <f>IF(OR($A40="",$B40="",$K40=""),"",$B40+$K40)</f>
        <v/>
      </c>
      <c r="AC40" s="51">
        <f>IF(OR($A40="",$B40="",$K40="",$L40=""),"",$B40+$L40+IF($L40&lt;$K40,1,0))</f>
        <v/>
      </c>
    </row>
    <row r="41">
      <c r="A41" s="25" t="n"/>
      <c r="B41" s="26" t="n"/>
      <c r="C41" s="25" t="n"/>
      <c r="D41" s="25" t="n"/>
      <c r="E41" s="25" t="n"/>
      <c r="F41" s="27" t="n"/>
      <c r="G41" s="27" t="n"/>
      <c r="H41" s="27" t="n"/>
      <c r="I41" s="27" t="n"/>
      <c r="J41" s="28" t="n"/>
      <c r="K41" s="48" t="n"/>
      <c r="L41" s="48" t="n"/>
      <c r="M41" s="49" t="n"/>
      <c r="N41" s="50">
        <f>IF(OR($A41="",$K41="",$L41=""),"",MAX(0,MOD($L41-$K41,1)*24-IF($M41="",0,$M41)))</f>
        <v/>
      </c>
      <c r="O41" s="27" t="n"/>
      <c r="P41" s="25" t="n"/>
      <c r="Q41" s="25" t="n"/>
      <c r="R41" s="25" t="n"/>
      <c r="S41" s="25" t="n"/>
      <c r="T41" s="27" t="n"/>
      <c r="U41" s="27" t="n"/>
      <c r="V41" s="27" t="n"/>
      <c r="W41" s="27" t="n"/>
      <c r="X41" s="27" t="n"/>
      <c r="Y41" s="27" t="n"/>
      <c r="Z41" s="25" t="n"/>
      <c r="AA41" s="32">
        <f>IF($A41="","",IF(OR($B41="",$C41="",$D41="",$E41="",$F41="",$K41="",$L41=""),"FALTAN DATOS",IF(OR($B41&lt;'Resumen'!$B$5,$B41&gt;'Resumen'!$B$6),"FECHA FUERA DEL PERIODO",IF(COUNTIFS($C$8:$C$107,$C41,$D$8:$D$107,$D41)&gt;1,"ORDEN DUPLICADO",IF(SUMPRODUCT(($A$8:$A$107&lt;&gt;$A41)*($A$8:$A$107&lt;&gt;"")*($C$8:$C$107=$C41)*($AB$8:$AB$107&lt;$AC41)*($AC$8:$AC$107&gt;$AB41))&gt;0,"SOLAPAMIENTO",IF(OR($Q41="",$R41="",$S41=""),"RECURSOS INCOMPLETOS",IF($N41&lt;=0,"REVISAR HORARIO","OK")))))))</f>
        <v/>
      </c>
      <c r="AB41" s="51">
        <f>IF(OR($A41="",$B41="",$K41=""),"",$B41+$K41)</f>
        <v/>
      </c>
      <c r="AC41" s="51">
        <f>IF(OR($A41="",$B41="",$K41="",$L41=""),"",$B41+$L41+IF($L41&lt;$K41,1,0))</f>
        <v/>
      </c>
    </row>
    <row r="42">
      <c r="A42" s="25" t="n"/>
      <c r="B42" s="26" t="n"/>
      <c r="C42" s="25" t="n"/>
      <c r="D42" s="25" t="n"/>
      <c r="E42" s="25" t="n"/>
      <c r="F42" s="27" t="n"/>
      <c r="G42" s="27" t="n"/>
      <c r="H42" s="27" t="n"/>
      <c r="I42" s="27" t="n"/>
      <c r="J42" s="28" t="n"/>
      <c r="K42" s="48" t="n"/>
      <c r="L42" s="48" t="n"/>
      <c r="M42" s="49" t="n"/>
      <c r="N42" s="50">
        <f>IF(OR($A42="",$K42="",$L42=""),"",MAX(0,MOD($L42-$K42,1)*24-IF($M42="",0,$M42)))</f>
        <v/>
      </c>
      <c r="O42" s="27" t="n"/>
      <c r="P42" s="25" t="n"/>
      <c r="Q42" s="25" t="n"/>
      <c r="R42" s="25" t="n"/>
      <c r="S42" s="25" t="n"/>
      <c r="T42" s="27" t="n"/>
      <c r="U42" s="27" t="n"/>
      <c r="V42" s="27" t="n"/>
      <c r="W42" s="27" t="n"/>
      <c r="X42" s="27" t="n"/>
      <c r="Y42" s="27" t="n"/>
      <c r="Z42" s="25" t="n"/>
      <c r="AA42" s="32">
        <f>IF($A42="","",IF(OR($B42="",$C42="",$D42="",$E42="",$F42="",$K42="",$L42=""),"FALTAN DATOS",IF(OR($B42&lt;'Resumen'!$B$5,$B42&gt;'Resumen'!$B$6),"FECHA FUERA DEL PERIODO",IF(COUNTIFS($C$8:$C$107,$C42,$D$8:$D$107,$D42)&gt;1,"ORDEN DUPLICADO",IF(SUMPRODUCT(($A$8:$A$107&lt;&gt;$A42)*($A$8:$A$107&lt;&gt;"")*($C$8:$C$107=$C42)*($AB$8:$AB$107&lt;$AC42)*($AC$8:$AC$107&gt;$AB42))&gt;0,"SOLAPAMIENTO",IF(OR($Q42="",$R42="",$S42=""),"RECURSOS INCOMPLETOS",IF($N42&lt;=0,"REVISAR HORARIO","OK")))))))</f>
        <v/>
      </c>
      <c r="AB42" s="51">
        <f>IF(OR($A42="",$B42="",$K42=""),"",$B42+$K42)</f>
        <v/>
      </c>
      <c r="AC42" s="51">
        <f>IF(OR($A42="",$B42="",$K42="",$L42=""),"",$B42+$L42+IF($L42&lt;$K42,1,0))</f>
        <v/>
      </c>
    </row>
    <row r="43">
      <c r="A43" s="25" t="n"/>
      <c r="B43" s="26" t="n"/>
      <c r="C43" s="25" t="n"/>
      <c r="D43" s="25" t="n"/>
      <c r="E43" s="25" t="n"/>
      <c r="F43" s="27" t="n"/>
      <c r="G43" s="27" t="n"/>
      <c r="H43" s="27" t="n"/>
      <c r="I43" s="27" t="n"/>
      <c r="J43" s="28" t="n"/>
      <c r="K43" s="48" t="n"/>
      <c r="L43" s="48" t="n"/>
      <c r="M43" s="49" t="n"/>
      <c r="N43" s="50">
        <f>IF(OR($A43="",$K43="",$L43=""),"",MAX(0,MOD($L43-$K43,1)*24-IF($M43="",0,$M43)))</f>
        <v/>
      </c>
      <c r="O43" s="27" t="n"/>
      <c r="P43" s="25" t="n"/>
      <c r="Q43" s="25" t="n"/>
      <c r="R43" s="25" t="n"/>
      <c r="S43" s="25" t="n"/>
      <c r="T43" s="27" t="n"/>
      <c r="U43" s="27" t="n"/>
      <c r="V43" s="27" t="n"/>
      <c r="W43" s="27" t="n"/>
      <c r="X43" s="27" t="n"/>
      <c r="Y43" s="27" t="n"/>
      <c r="Z43" s="25" t="n"/>
      <c r="AA43" s="32">
        <f>IF($A43="","",IF(OR($B43="",$C43="",$D43="",$E43="",$F43="",$K43="",$L43=""),"FALTAN DATOS",IF(OR($B43&lt;'Resumen'!$B$5,$B43&gt;'Resumen'!$B$6),"FECHA FUERA DEL PERIODO",IF(COUNTIFS($C$8:$C$107,$C43,$D$8:$D$107,$D43)&gt;1,"ORDEN DUPLICADO",IF(SUMPRODUCT(($A$8:$A$107&lt;&gt;$A43)*($A$8:$A$107&lt;&gt;"")*($C$8:$C$107=$C43)*($AB$8:$AB$107&lt;$AC43)*($AC$8:$AC$107&gt;$AB43))&gt;0,"SOLAPAMIENTO",IF(OR($Q43="",$R43="",$S43=""),"RECURSOS INCOMPLETOS",IF($N43&lt;=0,"REVISAR HORARIO","OK")))))))</f>
        <v/>
      </c>
      <c r="AB43" s="51">
        <f>IF(OR($A43="",$B43="",$K43=""),"",$B43+$K43)</f>
        <v/>
      </c>
      <c r="AC43" s="51">
        <f>IF(OR($A43="",$B43="",$K43="",$L43=""),"",$B43+$L43+IF($L43&lt;$K43,1,0))</f>
        <v/>
      </c>
    </row>
    <row r="44">
      <c r="A44" s="25" t="n"/>
      <c r="B44" s="26" t="n"/>
      <c r="C44" s="25" t="n"/>
      <c r="D44" s="25" t="n"/>
      <c r="E44" s="25" t="n"/>
      <c r="F44" s="27" t="n"/>
      <c r="G44" s="27" t="n"/>
      <c r="H44" s="27" t="n"/>
      <c r="I44" s="27" t="n"/>
      <c r="J44" s="28" t="n"/>
      <c r="K44" s="48" t="n"/>
      <c r="L44" s="48" t="n"/>
      <c r="M44" s="49" t="n"/>
      <c r="N44" s="50">
        <f>IF(OR($A44="",$K44="",$L44=""),"",MAX(0,MOD($L44-$K44,1)*24-IF($M44="",0,$M44)))</f>
        <v/>
      </c>
      <c r="O44" s="27" t="n"/>
      <c r="P44" s="25" t="n"/>
      <c r="Q44" s="25" t="n"/>
      <c r="R44" s="25" t="n"/>
      <c r="S44" s="25" t="n"/>
      <c r="T44" s="27" t="n"/>
      <c r="U44" s="27" t="n"/>
      <c r="V44" s="27" t="n"/>
      <c r="W44" s="27" t="n"/>
      <c r="X44" s="27" t="n"/>
      <c r="Y44" s="27" t="n"/>
      <c r="Z44" s="25" t="n"/>
      <c r="AA44" s="32">
        <f>IF($A44="","",IF(OR($B44="",$C44="",$D44="",$E44="",$F44="",$K44="",$L44=""),"FALTAN DATOS",IF(OR($B44&lt;'Resumen'!$B$5,$B44&gt;'Resumen'!$B$6),"FECHA FUERA DEL PERIODO",IF(COUNTIFS($C$8:$C$107,$C44,$D$8:$D$107,$D44)&gt;1,"ORDEN DUPLICADO",IF(SUMPRODUCT(($A$8:$A$107&lt;&gt;$A44)*($A$8:$A$107&lt;&gt;"")*($C$8:$C$107=$C44)*($AB$8:$AB$107&lt;$AC44)*($AC$8:$AC$107&gt;$AB44))&gt;0,"SOLAPAMIENTO",IF(OR($Q44="",$R44="",$S44=""),"RECURSOS INCOMPLETOS",IF($N44&lt;=0,"REVISAR HORARIO","OK")))))))</f>
        <v/>
      </c>
      <c r="AB44" s="51">
        <f>IF(OR($A44="",$B44="",$K44=""),"",$B44+$K44)</f>
        <v/>
      </c>
      <c r="AC44" s="51">
        <f>IF(OR($A44="",$B44="",$K44="",$L44=""),"",$B44+$L44+IF($L44&lt;$K44,1,0))</f>
        <v/>
      </c>
    </row>
    <row r="45">
      <c r="A45" s="25" t="n"/>
      <c r="B45" s="26" t="n"/>
      <c r="C45" s="25" t="n"/>
      <c r="D45" s="25" t="n"/>
      <c r="E45" s="25" t="n"/>
      <c r="F45" s="27" t="n"/>
      <c r="G45" s="27" t="n"/>
      <c r="H45" s="27" t="n"/>
      <c r="I45" s="27" t="n"/>
      <c r="J45" s="28" t="n"/>
      <c r="K45" s="48" t="n"/>
      <c r="L45" s="48" t="n"/>
      <c r="M45" s="49" t="n"/>
      <c r="N45" s="50">
        <f>IF(OR($A45="",$K45="",$L45=""),"",MAX(0,MOD($L45-$K45,1)*24-IF($M45="",0,$M45)))</f>
        <v/>
      </c>
      <c r="O45" s="27" t="n"/>
      <c r="P45" s="25" t="n"/>
      <c r="Q45" s="25" t="n"/>
      <c r="R45" s="25" t="n"/>
      <c r="S45" s="25" t="n"/>
      <c r="T45" s="27" t="n"/>
      <c r="U45" s="27" t="n"/>
      <c r="V45" s="27" t="n"/>
      <c r="W45" s="27" t="n"/>
      <c r="X45" s="27" t="n"/>
      <c r="Y45" s="27" t="n"/>
      <c r="Z45" s="25" t="n"/>
      <c r="AA45" s="32">
        <f>IF($A45="","",IF(OR($B45="",$C45="",$D45="",$E45="",$F45="",$K45="",$L45=""),"FALTAN DATOS",IF(OR($B45&lt;'Resumen'!$B$5,$B45&gt;'Resumen'!$B$6),"FECHA FUERA DEL PERIODO",IF(COUNTIFS($C$8:$C$107,$C45,$D$8:$D$107,$D45)&gt;1,"ORDEN DUPLICADO",IF(SUMPRODUCT(($A$8:$A$107&lt;&gt;$A45)*($A$8:$A$107&lt;&gt;"")*($C$8:$C$107=$C45)*($AB$8:$AB$107&lt;$AC45)*($AC$8:$AC$107&gt;$AB45))&gt;0,"SOLAPAMIENTO",IF(OR($Q45="",$R45="",$S45=""),"RECURSOS INCOMPLETOS",IF($N45&lt;=0,"REVISAR HORARIO","OK")))))))</f>
        <v/>
      </c>
      <c r="AB45" s="51">
        <f>IF(OR($A45="",$B45="",$K45=""),"",$B45+$K45)</f>
        <v/>
      </c>
      <c r="AC45" s="51">
        <f>IF(OR($A45="",$B45="",$K45="",$L45=""),"",$B45+$L45+IF($L45&lt;$K45,1,0))</f>
        <v/>
      </c>
    </row>
    <row r="46">
      <c r="A46" s="25" t="n"/>
      <c r="B46" s="26" t="n"/>
      <c r="C46" s="25" t="n"/>
      <c r="D46" s="25" t="n"/>
      <c r="E46" s="25" t="n"/>
      <c r="F46" s="27" t="n"/>
      <c r="G46" s="27" t="n"/>
      <c r="H46" s="27" t="n"/>
      <c r="I46" s="27" t="n"/>
      <c r="J46" s="28" t="n"/>
      <c r="K46" s="48" t="n"/>
      <c r="L46" s="48" t="n"/>
      <c r="M46" s="49" t="n"/>
      <c r="N46" s="50">
        <f>IF(OR($A46="",$K46="",$L46=""),"",MAX(0,MOD($L46-$K46,1)*24-IF($M46="",0,$M46)))</f>
        <v/>
      </c>
      <c r="O46" s="27" t="n"/>
      <c r="P46" s="25" t="n"/>
      <c r="Q46" s="25" t="n"/>
      <c r="R46" s="25" t="n"/>
      <c r="S46" s="25" t="n"/>
      <c r="T46" s="27" t="n"/>
      <c r="U46" s="27" t="n"/>
      <c r="V46" s="27" t="n"/>
      <c r="W46" s="27" t="n"/>
      <c r="X46" s="27" t="n"/>
      <c r="Y46" s="27" t="n"/>
      <c r="Z46" s="25" t="n"/>
      <c r="AA46" s="32">
        <f>IF($A46="","",IF(OR($B46="",$C46="",$D46="",$E46="",$F46="",$K46="",$L46=""),"FALTAN DATOS",IF(OR($B46&lt;'Resumen'!$B$5,$B46&gt;'Resumen'!$B$6),"FECHA FUERA DEL PERIODO",IF(COUNTIFS($C$8:$C$107,$C46,$D$8:$D$107,$D46)&gt;1,"ORDEN DUPLICADO",IF(SUMPRODUCT(($A$8:$A$107&lt;&gt;$A46)*($A$8:$A$107&lt;&gt;"")*($C$8:$C$107=$C46)*($AB$8:$AB$107&lt;$AC46)*($AC$8:$AC$107&gt;$AB46))&gt;0,"SOLAPAMIENTO",IF(OR($Q46="",$R46="",$S46=""),"RECURSOS INCOMPLETOS",IF($N46&lt;=0,"REVISAR HORARIO","OK")))))))</f>
        <v/>
      </c>
      <c r="AB46" s="51">
        <f>IF(OR($A46="",$B46="",$K46=""),"",$B46+$K46)</f>
        <v/>
      </c>
      <c r="AC46" s="51">
        <f>IF(OR($A46="",$B46="",$K46="",$L46=""),"",$B46+$L46+IF($L46&lt;$K46,1,0))</f>
        <v/>
      </c>
    </row>
    <row r="47">
      <c r="A47" s="25" t="n"/>
      <c r="B47" s="26" t="n"/>
      <c r="C47" s="25" t="n"/>
      <c r="D47" s="25" t="n"/>
      <c r="E47" s="25" t="n"/>
      <c r="F47" s="27" t="n"/>
      <c r="G47" s="27" t="n"/>
      <c r="H47" s="27" t="n"/>
      <c r="I47" s="27" t="n"/>
      <c r="J47" s="28" t="n"/>
      <c r="K47" s="48" t="n"/>
      <c r="L47" s="48" t="n"/>
      <c r="M47" s="49" t="n"/>
      <c r="N47" s="50">
        <f>IF(OR($A47="",$K47="",$L47=""),"",MAX(0,MOD($L47-$K47,1)*24-IF($M47="",0,$M47)))</f>
        <v/>
      </c>
      <c r="O47" s="27" t="n"/>
      <c r="P47" s="25" t="n"/>
      <c r="Q47" s="25" t="n"/>
      <c r="R47" s="25" t="n"/>
      <c r="S47" s="25" t="n"/>
      <c r="T47" s="27" t="n"/>
      <c r="U47" s="27" t="n"/>
      <c r="V47" s="27" t="n"/>
      <c r="W47" s="27" t="n"/>
      <c r="X47" s="27" t="n"/>
      <c r="Y47" s="27" t="n"/>
      <c r="Z47" s="25" t="n"/>
      <c r="AA47" s="32">
        <f>IF($A47="","",IF(OR($B47="",$C47="",$D47="",$E47="",$F47="",$K47="",$L47=""),"FALTAN DATOS",IF(OR($B47&lt;'Resumen'!$B$5,$B47&gt;'Resumen'!$B$6),"FECHA FUERA DEL PERIODO",IF(COUNTIFS($C$8:$C$107,$C47,$D$8:$D$107,$D47)&gt;1,"ORDEN DUPLICADO",IF(SUMPRODUCT(($A$8:$A$107&lt;&gt;$A47)*($A$8:$A$107&lt;&gt;"")*($C$8:$C$107=$C47)*($AB$8:$AB$107&lt;$AC47)*($AC$8:$AC$107&gt;$AB47))&gt;0,"SOLAPAMIENTO",IF(OR($Q47="",$R47="",$S47=""),"RECURSOS INCOMPLETOS",IF($N47&lt;=0,"REVISAR HORARIO","OK")))))))</f>
        <v/>
      </c>
      <c r="AB47" s="51">
        <f>IF(OR($A47="",$B47="",$K47=""),"",$B47+$K47)</f>
        <v/>
      </c>
      <c r="AC47" s="51">
        <f>IF(OR($A47="",$B47="",$K47="",$L47=""),"",$B47+$L47+IF($L47&lt;$K47,1,0))</f>
        <v/>
      </c>
    </row>
    <row r="48">
      <c r="A48" s="25" t="n"/>
      <c r="B48" s="26" t="n"/>
      <c r="C48" s="25" t="n"/>
      <c r="D48" s="25" t="n"/>
      <c r="E48" s="25" t="n"/>
      <c r="F48" s="27" t="n"/>
      <c r="G48" s="27" t="n"/>
      <c r="H48" s="27" t="n"/>
      <c r="I48" s="27" t="n"/>
      <c r="J48" s="28" t="n"/>
      <c r="K48" s="48" t="n"/>
      <c r="L48" s="48" t="n"/>
      <c r="M48" s="49" t="n"/>
      <c r="N48" s="50">
        <f>IF(OR($A48="",$K48="",$L48=""),"",MAX(0,MOD($L48-$K48,1)*24-IF($M48="",0,$M48)))</f>
        <v/>
      </c>
      <c r="O48" s="27" t="n"/>
      <c r="P48" s="25" t="n"/>
      <c r="Q48" s="25" t="n"/>
      <c r="R48" s="25" t="n"/>
      <c r="S48" s="25" t="n"/>
      <c r="T48" s="27" t="n"/>
      <c r="U48" s="27" t="n"/>
      <c r="V48" s="27" t="n"/>
      <c r="W48" s="27" t="n"/>
      <c r="X48" s="27" t="n"/>
      <c r="Y48" s="27" t="n"/>
      <c r="Z48" s="25" t="n"/>
      <c r="AA48" s="32">
        <f>IF($A48="","",IF(OR($B48="",$C48="",$D48="",$E48="",$F48="",$K48="",$L48=""),"FALTAN DATOS",IF(OR($B48&lt;'Resumen'!$B$5,$B48&gt;'Resumen'!$B$6),"FECHA FUERA DEL PERIODO",IF(COUNTIFS($C$8:$C$107,$C48,$D$8:$D$107,$D48)&gt;1,"ORDEN DUPLICADO",IF(SUMPRODUCT(($A$8:$A$107&lt;&gt;$A48)*($A$8:$A$107&lt;&gt;"")*($C$8:$C$107=$C48)*($AB$8:$AB$107&lt;$AC48)*($AC$8:$AC$107&gt;$AB48))&gt;0,"SOLAPAMIENTO",IF(OR($Q48="",$R48="",$S48=""),"RECURSOS INCOMPLETOS",IF($N48&lt;=0,"REVISAR HORARIO","OK")))))))</f>
        <v/>
      </c>
      <c r="AB48" s="51">
        <f>IF(OR($A48="",$B48="",$K48=""),"",$B48+$K48)</f>
        <v/>
      </c>
      <c r="AC48" s="51">
        <f>IF(OR($A48="",$B48="",$K48="",$L48=""),"",$B48+$L48+IF($L48&lt;$K48,1,0))</f>
        <v/>
      </c>
    </row>
    <row r="49">
      <c r="A49" s="25" t="n"/>
      <c r="B49" s="26" t="n"/>
      <c r="C49" s="25" t="n"/>
      <c r="D49" s="25" t="n"/>
      <c r="E49" s="25" t="n"/>
      <c r="F49" s="27" t="n"/>
      <c r="G49" s="27" t="n"/>
      <c r="H49" s="27" t="n"/>
      <c r="I49" s="27" t="n"/>
      <c r="J49" s="28" t="n"/>
      <c r="K49" s="48" t="n"/>
      <c r="L49" s="48" t="n"/>
      <c r="M49" s="49" t="n"/>
      <c r="N49" s="50">
        <f>IF(OR($A49="",$K49="",$L49=""),"",MAX(0,MOD($L49-$K49,1)*24-IF($M49="",0,$M49)))</f>
        <v/>
      </c>
      <c r="O49" s="27" t="n"/>
      <c r="P49" s="25" t="n"/>
      <c r="Q49" s="25" t="n"/>
      <c r="R49" s="25" t="n"/>
      <c r="S49" s="25" t="n"/>
      <c r="T49" s="27" t="n"/>
      <c r="U49" s="27" t="n"/>
      <c r="V49" s="27" t="n"/>
      <c r="W49" s="27" t="n"/>
      <c r="X49" s="27" t="n"/>
      <c r="Y49" s="27" t="n"/>
      <c r="Z49" s="25" t="n"/>
      <c r="AA49" s="32">
        <f>IF($A49="","",IF(OR($B49="",$C49="",$D49="",$E49="",$F49="",$K49="",$L49=""),"FALTAN DATOS",IF(OR($B49&lt;'Resumen'!$B$5,$B49&gt;'Resumen'!$B$6),"FECHA FUERA DEL PERIODO",IF(COUNTIFS($C$8:$C$107,$C49,$D$8:$D$107,$D49)&gt;1,"ORDEN DUPLICADO",IF(SUMPRODUCT(($A$8:$A$107&lt;&gt;$A49)*($A$8:$A$107&lt;&gt;"")*($C$8:$C$107=$C49)*($AB$8:$AB$107&lt;$AC49)*($AC$8:$AC$107&gt;$AB49))&gt;0,"SOLAPAMIENTO",IF(OR($Q49="",$R49="",$S49=""),"RECURSOS INCOMPLETOS",IF($N49&lt;=0,"REVISAR HORARIO","OK")))))))</f>
        <v/>
      </c>
      <c r="AB49" s="51">
        <f>IF(OR($A49="",$B49="",$K49=""),"",$B49+$K49)</f>
        <v/>
      </c>
      <c r="AC49" s="51">
        <f>IF(OR($A49="",$B49="",$K49="",$L49=""),"",$B49+$L49+IF($L49&lt;$K49,1,0))</f>
        <v/>
      </c>
    </row>
    <row r="50">
      <c r="A50" s="25" t="n"/>
      <c r="B50" s="26" t="n"/>
      <c r="C50" s="25" t="n"/>
      <c r="D50" s="25" t="n"/>
      <c r="E50" s="25" t="n"/>
      <c r="F50" s="27" t="n"/>
      <c r="G50" s="27" t="n"/>
      <c r="H50" s="27" t="n"/>
      <c r="I50" s="27" t="n"/>
      <c r="J50" s="28" t="n"/>
      <c r="K50" s="48" t="n"/>
      <c r="L50" s="48" t="n"/>
      <c r="M50" s="49" t="n"/>
      <c r="N50" s="50">
        <f>IF(OR($A50="",$K50="",$L50=""),"",MAX(0,MOD($L50-$K50,1)*24-IF($M50="",0,$M50)))</f>
        <v/>
      </c>
      <c r="O50" s="27" t="n"/>
      <c r="P50" s="25" t="n"/>
      <c r="Q50" s="25" t="n"/>
      <c r="R50" s="25" t="n"/>
      <c r="S50" s="25" t="n"/>
      <c r="T50" s="27" t="n"/>
      <c r="U50" s="27" t="n"/>
      <c r="V50" s="27" t="n"/>
      <c r="W50" s="27" t="n"/>
      <c r="X50" s="27" t="n"/>
      <c r="Y50" s="27" t="n"/>
      <c r="Z50" s="25" t="n"/>
      <c r="AA50" s="32">
        <f>IF($A50="","",IF(OR($B50="",$C50="",$D50="",$E50="",$F50="",$K50="",$L50=""),"FALTAN DATOS",IF(OR($B50&lt;'Resumen'!$B$5,$B50&gt;'Resumen'!$B$6),"FECHA FUERA DEL PERIODO",IF(COUNTIFS($C$8:$C$107,$C50,$D$8:$D$107,$D50)&gt;1,"ORDEN DUPLICADO",IF(SUMPRODUCT(($A$8:$A$107&lt;&gt;$A50)*($A$8:$A$107&lt;&gt;"")*($C$8:$C$107=$C50)*($AB$8:$AB$107&lt;$AC50)*($AC$8:$AC$107&gt;$AB50))&gt;0,"SOLAPAMIENTO",IF(OR($Q50="",$R50="",$S50=""),"RECURSOS INCOMPLETOS",IF($N50&lt;=0,"REVISAR HORARIO","OK")))))))</f>
        <v/>
      </c>
      <c r="AB50" s="51">
        <f>IF(OR($A50="",$B50="",$K50=""),"",$B50+$K50)</f>
        <v/>
      </c>
      <c r="AC50" s="51">
        <f>IF(OR($A50="",$B50="",$K50="",$L50=""),"",$B50+$L50+IF($L50&lt;$K50,1,0))</f>
        <v/>
      </c>
    </row>
    <row r="51">
      <c r="A51" s="25" t="n"/>
      <c r="B51" s="26" t="n"/>
      <c r="C51" s="25" t="n"/>
      <c r="D51" s="25" t="n"/>
      <c r="E51" s="25" t="n"/>
      <c r="F51" s="27" t="n"/>
      <c r="G51" s="27" t="n"/>
      <c r="H51" s="27" t="n"/>
      <c r="I51" s="27" t="n"/>
      <c r="J51" s="28" t="n"/>
      <c r="K51" s="48" t="n"/>
      <c r="L51" s="48" t="n"/>
      <c r="M51" s="49" t="n"/>
      <c r="N51" s="50">
        <f>IF(OR($A51="",$K51="",$L51=""),"",MAX(0,MOD($L51-$K51,1)*24-IF($M51="",0,$M51)))</f>
        <v/>
      </c>
      <c r="O51" s="27" t="n"/>
      <c r="P51" s="25" t="n"/>
      <c r="Q51" s="25" t="n"/>
      <c r="R51" s="25" t="n"/>
      <c r="S51" s="25" t="n"/>
      <c r="T51" s="27" t="n"/>
      <c r="U51" s="27" t="n"/>
      <c r="V51" s="27" t="n"/>
      <c r="W51" s="27" t="n"/>
      <c r="X51" s="27" t="n"/>
      <c r="Y51" s="27" t="n"/>
      <c r="Z51" s="25" t="n"/>
      <c r="AA51" s="32">
        <f>IF($A51="","",IF(OR($B51="",$C51="",$D51="",$E51="",$F51="",$K51="",$L51=""),"FALTAN DATOS",IF(OR($B51&lt;'Resumen'!$B$5,$B51&gt;'Resumen'!$B$6),"FECHA FUERA DEL PERIODO",IF(COUNTIFS($C$8:$C$107,$C51,$D$8:$D$107,$D51)&gt;1,"ORDEN DUPLICADO",IF(SUMPRODUCT(($A$8:$A$107&lt;&gt;$A51)*($A$8:$A$107&lt;&gt;"")*($C$8:$C$107=$C51)*($AB$8:$AB$107&lt;$AC51)*($AC$8:$AC$107&gt;$AB51))&gt;0,"SOLAPAMIENTO",IF(OR($Q51="",$R51="",$S51=""),"RECURSOS INCOMPLETOS",IF($N51&lt;=0,"REVISAR HORARIO","OK")))))))</f>
        <v/>
      </c>
      <c r="AB51" s="51">
        <f>IF(OR($A51="",$B51="",$K51=""),"",$B51+$K51)</f>
        <v/>
      </c>
      <c r="AC51" s="51">
        <f>IF(OR($A51="",$B51="",$K51="",$L51=""),"",$B51+$L51+IF($L51&lt;$K51,1,0))</f>
        <v/>
      </c>
    </row>
    <row r="52">
      <c r="A52" s="25" t="n"/>
      <c r="B52" s="26" t="n"/>
      <c r="C52" s="25" t="n"/>
      <c r="D52" s="25" t="n"/>
      <c r="E52" s="25" t="n"/>
      <c r="F52" s="27" t="n"/>
      <c r="G52" s="27" t="n"/>
      <c r="H52" s="27" t="n"/>
      <c r="I52" s="27" t="n"/>
      <c r="J52" s="28" t="n"/>
      <c r="K52" s="48" t="n"/>
      <c r="L52" s="48" t="n"/>
      <c r="M52" s="49" t="n"/>
      <c r="N52" s="50">
        <f>IF(OR($A52="",$K52="",$L52=""),"",MAX(0,MOD($L52-$K52,1)*24-IF($M52="",0,$M52)))</f>
        <v/>
      </c>
      <c r="O52" s="27" t="n"/>
      <c r="P52" s="25" t="n"/>
      <c r="Q52" s="25" t="n"/>
      <c r="R52" s="25" t="n"/>
      <c r="S52" s="25" t="n"/>
      <c r="T52" s="27" t="n"/>
      <c r="U52" s="27" t="n"/>
      <c r="V52" s="27" t="n"/>
      <c r="W52" s="27" t="n"/>
      <c r="X52" s="27" t="n"/>
      <c r="Y52" s="27" t="n"/>
      <c r="Z52" s="25" t="n"/>
      <c r="AA52" s="32">
        <f>IF($A52="","",IF(OR($B52="",$C52="",$D52="",$E52="",$F52="",$K52="",$L52=""),"FALTAN DATOS",IF(OR($B52&lt;'Resumen'!$B$5,$B52&gt;'Resumen'!$B$6),"FECHA FUERA DEL PERIODO",IF(COUNTIFS($C$8:$C$107,$C52,$D$8:$D$107,$D52)&gt;1,"ORDEN DUPLICADO",IF(SUMPRODUCT(($A$8:$A$107&lt;&gt;$A52)*($A$8:$A$107&lt;&gt;"")*($C$8:$C$107=$C52)*($AB$8:$AB$107&lt;$AC52)*($AC$8:$AC$107&gt;$AB52))&gt;0,"SOLAPAMIENTO",IF(OR($Q52="",$R52="",$S52=""),"RECURSOS INCOMPLETOS",IF($N52&lt;=0,"REVISAR HORARIO","OK")))))))</f>
        <v/>
      </c>
      <c r="AB52" s="51">
        <f>IF(OR($A52="",$B52="",$K52=""),"",$B52+$K52)</f>
        <v/>
      </c>
      <c r="AC52" s="51">
        <f>IF(OR($A52="",$B52="",$K52="",$L52=""),"",$B52+$L52+IF($L52&lt;$K52,1,0))</f>
        <v/>
      </c>
    </row>
    <row r="53">
      <c r="A53" s="25" t="n"/>
      <c r="B53" s="26" t="n"/>
      <c r="C53" s="25" t="n"/>
      <c r="D53" s="25" t="n"/>
      <c r="E53" s="25" t="n"/>
      <c r="F53" s="27" t="n"/>
      <c r="G53" s="27" t="n"/>
      <c r="H53" s="27" t="n"/>
      <c r="I53" s="27" t="n"/>
      <c r="J53" s="28" t="n"/>
      <c r="K53" s="48" t="n"/>
      <c r="L53" s="48" t="n"/>
      <c r="M53" s="49" t="n"/>
      <c r="N53" s="50">
        <f>IF(OR($A53="",$K53="",$L53=""),"",MAX(0,MOD($L53-$K53,1)*24-IF($M53="",0,$M53)))</f>
        <v/>
      </c>
      <c r="O53" s="27" t="n"/>
      <c r="P53" s="25" t="n"/>
      <c r="Q53" s="25" t="n"/>
      <c r="R53" s="25" t="n"/>
      <c r="S53" s="25" t="n"/>
      <c r="T53" s="27" t="n"/>
      <c r="U53" s="27" t="n"/>
      <c r="V53" s="27" t="n"/>
      <c r="W53" s="27" t="n"/>
      <c r="X53" s="27" t="n"/>
      <c r="Y53" s="27" t="n"/>
      <c r="Z53" s="25" t="n"/>
      <c r="AA53" s="32">
        <f>IF($A53="","",IF(OR($B53="",$C53="",$D53="",$E53="",$F53="",$K53="",$L53=""),"FALTAN DATOS",IF(OR($B53&lt;'Resumen'!$B$5,$B53&gt;'Resumen'!$B$6),"FECHA FUERA DEL PERIODO",IF(COUNTIFS($C$8:$C$107,$C53,$D$8:$D$107,$D53)&gt;1,"ORDEN DUPLICADO",IF(SUMPRODUCT(($A$8:$A$107&lt;&gt;$A53)*($A$8:$A$107&lt;&gt;"")*($C$8:$C$107=$C53)*($AB$8:$AB$107&lt;$AC53)*($AC$8:$AC$107&gt;$AB53))&gt;0,"SOLAPAMIENTO",IF(OR($Q53="",$R53="",$S53=""),"RECURSOS INCOMPLETOS",IF($N53&lt;=0,"REVISAR HORARIO","OK")))))))</f>
        <v/>
      </c>
      <c r="AB53" s="51">
        <f>IF(OR($A53="",$B53="",$K53=""),"",$B53+$K53)</f>
        <v/>
      </c>
      <c r="AC53" s="51">
        <f>IF(OR($A53="",$B53="",$K53="",$L53=""),"",$B53+$L53+IF($L53&lt;$K53,1,0))</f>
        <v/>
      </c>
    </row>
    <row r="54">
      <c r="A54" s="25" t="n"/>
      <c r="B54" s="26" t="n"/>
      <c r="C54" s="25" t="n"/>
      <c r="D54" s="25" t="n"/>
      <c r="E54" s="25" t="n"/>
      <c r="F54" s="27" t="n"/>
      <c r="G54" s="27" t="n"/>
      <c r="H54" s="27" t="n"/>
      <c r="I54" s="27" t="n"/>
      <c r="J54" s="28" t="n"/>
      <c r="K54" s="48" t="n"/>
      <c r="L54" s="48" t="n"/>
      <c r="M54" s="49" t="n"/>
      <c r="N54" s="50">
        <f>IF(OR($A54="",$K54="",$L54=""),"",MAX(0,MOD($L54-$K54,1)*24-IF($M54="",0,$M54)))</f>
        <v/>
      </c>
      <c r="O54" s="27" t="n"/>
      <c r="P54" s="25" t="n"/>
      <c r="Q54" s="25" t="n"/>
      <c r="R54" s="25" t="n"/>
      <c r="S54" s="25" t="n"/>
      <c r="T54" s="27" t="n"/>
      <c r="U54" s="27" t="n"/>
      <c r="V54" s="27" t="n"/>
      <c r="W54" s="27" t="n"/>
      <c r="X54" s="27" t="n"/>
      <c r="Y54" s="27" t="n"/>
      <c r="Z54" s="25" t="n"/>
      <c r="AA54" s="32">
        <f>IF($A54="","",IF(OR($B54="",$C54="",$D54="",$E54="",$F54="",$K54="",$L54=""),"FALTAN DATOS",IF(OR($B54&lt;'Resumen'!$B$5,$B54&gt;'Resumen'!$B$6),"FECHA FUERA DEL PERIODO",IF(COUNTIFS($C$8:$C$107,$C54,$D$8:$D$107,$D54)&gt;1,"ORDEN DUPLICADO",IF(SUMPRODUCT(($A$8:$A$107&lt;&gt;$A54)*($A$8:$A$107&lt;&gt;"")*($C$8:$C$107=$C54)*($AB$8:$AB$107&lt;$AC54)*($AC$8:$AC$107&gt;$AB54))&gt;0,"SOLAPAMIENTO",IF(OR($Q54="",$R54="",$S54=""),"RECURSOS INCOMPLETOS",IF($N54&lt;=0,"REVISAR HORARIO","OK")))))))</f>
        <v/>
      </c>
      <c r="AB54" s="51">
        <f>IF(OR($A54="",$B54="",$K54=""),"",$B54+$K54)</f>
        <v/>
      </c>
      <c r="AC54" s="51">
        <f>IF(OR($A54="",$B54="",$K54="",$L54=""),"",$B54+$L54+IF($L54&lt;$K54,1,0))</f>
        <v/>
      </c>
    </row>
    <row r="55">
      <c r="A55" s="25" t="n"/>
      <c r="B55" s="26" t="n"/>
      <c r="C55" s="25" t="n"/>
      <c r="D55" s="25" t="n"/>
      <c r="E55" s="25" t="n"/>
      <c r="F55" s="27" t="n"/>
      <c r="G55" s="27" t="n"/>
      <c r="H55" s="27" t="n"/>
      <c r="I55" s="27" t="n"/>
      <c r="J55" s="28" t="n"/>
      <c r="K55" s="48" t="n"/>
      <c r="L55" s="48" t="n"/>
      <c r="M55" s="49" t="n"/>
      <c r="N55" s="50">
        <f>IF(OR($A55="",$K55="",$L55=""),"",MAX(0,MOD($L55-$K55,1)*24-IF($M55="",0,$M55)))</f>
        <v/>
      </c>
      <c r="O55" s="27" t="n"/>
      <c r="P55" s="25" t="n"/>
      <c r="Q55" s="25" t="n"/>
      <c r="R55" s="25" t="n"/>
      <c r="S55" s="25" t="n"/>
      <c r="T55" s="27" t="n"/>
      <c r="U55" s="27" t="n"/>
      <c r="V55" s="27" t="n"/>
      <c r="W55" s="27" t="n"/>
      <c r="X55" s="27" t="n"/>
      <c r="Y55" s="27" t="n"/>
      <c r="Z55" s="25" t="n"/>
      <c r="AA55" s="32">
        <f>IF($A55="","",IF(OR($B55="",$C55="",$D55="",$E55="",$F55="",$K55="",$L55=""),"FALTAN DATOS",IF(OR($B55&lt;'Resumen'!$B$5,$B55&gt;'Resumen'!$B$6),"FECHA FUERA DEL PERIODO",IF(COUNTIFS($C$8:$C$107,$C55,$D$8:$D$107,$D55)&gt;1,"ORDEN DUPLICADO",IF(SUMPRODUCT(($A$8:$A$107&lt;&gt;$A55)*($A$8:$A$107&lt;&gt;"")*($C$8:$C$107=$C55)*($AB$8:$AB$107&lt;$AC55)*($AC$8:$AC$107&gt;$AB55))&gt;0,"SOLAPAMIENTO",IF(OR($Q55="",$R55="",$S55=""),"RECURSOS INCOMPLETOS",IF($N55&lt;=0,"REVISAR HORARIO","OK")))))))</f>
        <v/>
      </c>
      <c r="AB55" s="51">
        <f>IF(OR($A55="",$B55="",$K55=""),"",$B55+$K55)</f>
        <v/>
      </c>
      <c r="AC55" s="51">
        <f>IF(OR($A55="",$B55="",$K55="",$L55=""),"",$B55+$L55+IF($L55&lt;$K55,1,0))</f>
        <v/>
      </c>
    </row>
    <row r="56">
      <c r="A56" s="25" t="n"/>
      <c r="B56" s="26" t="n"/>
      <c r="C56" s="25" t="n"/>
      <c r="D56" s="25" t="n"/>
      <c r="E56" s="25" t="n"/>
      <c r="F56" s="27" t="n"/>
      <c r="G56" s="27" t="n"/>
      <c r="H56" s="27" t="n"/>
      <c r="I56" s="27" t="n"/>
      <c r="J56" s="28" t="n"/>
      <c r="K56" s="48" t="n"/>
      <c r="L56" s="48" t="n"/>
      <c r="M56" s="49" t="n"/>
      <c r="N56" s="50">
        <f>IF(OR($A56="",$K56="",$L56=""),"",MAX(0,MOD($L56-$K56,1)*24-IF($M56="",0,$M56)))</f>
        <v/>
      </c>
      <c r="O56" s="27" t="n"/>
      <c r="P56" s="25" t="n"/>
      <c r="Q56" s="25" t="n"/>
      <c r="R56" s="25" t="n"/>
      <c r="S56" s="25" t="n"/>
      <c r="T56" s="27" t="n"/>
      <c r="U56" s="27" t="n"/>
      <c r="V56" s="27" t="n"/>
      <c r="W56" s="27" t="n"/>
      <c r="X56" s="27" t="n"/>
      <c r="Y56" s="27" t="n"/>
      <c r="Z56" s="25" t="n"/>
      <c r="AA56" s="32">
        <f>IF($A56="","",IF(OR($B56="",$C56="",$D56="",$E56="",$F56="",$K56="",$L56=""),"FALTAN DATOS",IF(OR($B56&lt;'Resumen'!$B$5,$B56&gt;'Resumen'!$B$6),"FECHA FUERA DEL PERIODO",IF(COUNTIFS($C$8:$C$107,$C56,$D$8:$D$107,$D56)&gt;1,"ORDEN DUPLICADO",IF(SUMPRODUCT(($A$8:$A$107&lt;&gt;$A56)*($A$8:$A$107&lt;&gt;"")*($C$8:$C$107=$C56)*($AB$8:$AB$107&lt;$AC56)*($AC$8:$AC$107&gt;$AB56))&gt;0,"SOLAPAMIENTO",IF(OR($Q56="",$R56="",$S56=""),"RECURSOS INCOMPLETOS",IF($N56&lt;=0,"REVISAR HORARIO","OK")))))))</f>
        <v/>
      </c>
      <c r="AB56" s="51">
        <f>IF(OR($A56="",$B56="",$K56=""),"",$B56+$K56)</f>
        <v/>
      </c>
      <c r="AC56" s="51">
        <f>IF(OR($A56="",$B56="",$K56="",$L56=""),"",$B56+$L56+IF($L56&lt;$K56,1,0))</f>
        <v/>
      </c>
    </row>
    <row r="57">
      <c r="A57" s="25" t="n"/>
      <c r="B57" s="26" t="n"/>
      <c r="C57" s="25" t="n"/>
      <c r="D57" s="25" t="n"/>
      <c r="E57" s="25" t="n"/>
      <c r="F57" s="27" t="n"/>
      <c r="G57" s="27" t="n"/>
      <c r="H57" s="27" t="n"/>
      <c r="I57" s="27" t="n"/>
      <c r="J57" s="28" t="n"/>
      <c r="K57" s="48" t="n"/>
      <c r="L57" s="48" t="n"/>
      <c r="M57" s="49" t="n"/>
      <c r="N57" s="50">
        <f>IF(OR($A57="",$K57="",$L57=""),"",MAX(0,MOD($L57-$K57,1)*24-IF($M57="",0,$M57)))</f>
        <v/>
      </c>
      <c r="O57" s="27" t="n"/>
      <c r="P57" s="25" t="n"/>
      <c r="Q57" s="25" t="n"/>
      <c r="R57" s="25" t="n"/>
      <c r="S57" s="25" t="n"/>
      <c r="T57" s="27" t="n"/>
      <c r="U57" s="27" t="n"/>
      <c r="V57" s="27" t="n"/>
      <c r="W57" s="27" t="n"/>
      <c r="X57" s="27" t="n"/>
      <c r="Y57" s="27" t="n"/>
      <c r="Z57" s="25" t="n"/>
      <c r="AA57" s="32">
        <f>IF($A57="","",IF(OR($B57="",$C57="",$D57="",$E57="",$F57="",$K57="",$L57=""),"FALTAN DATOS",IF(OR($B57&lt;'Resumen'!$B$5,$B57&gt;'Resumen'!$B$6),"FECHA FUERA DEL PERIODO",IF(COUNTIFS($C$8:$C$107,$C57,$D$8:$D$107,$D57)&gt;1,"ORDEN DUPLICADO",IF(SUMPRODUCT(($A$8:$A$107&lt;&gt;$A57)*($A$8:$A$107&lt;&gt;"")*($C$8:$C$107=$C57)*($AB$8:$AB$107&lt;$AC57)*($AC$8:$AC$107&gt;$AB57))&gt;0,"SOLAPAMIENTO",IF(OR($Q57="",$R57="",$S57=""),"RECURSOS INCOMPLETOS",IF($N57&lt;=0,"REVISAR HORARIO","OK")))))))</f>
        <v/>
      </c>
      <c r="AB57" s="51">
        <f>IF(OR($A57="",$B57="",$K57=""),"",$B57+$K57)</f>
        <v/>
      </c>
      <c r="AC57" s="51">
        <f>IF(OR($A57="",$B57="",$K57="",$L57=""),"",$B57+$L57+IF($L57&lt;$K57,1,0))</f>
        <v/>
      </c>
    </row>
    <row r="58">
      <c r="A58" s="25" t="n"/>
      <c r="B58" s="26" t="n"/>
      <c r="C58" s="25" t="n"/>
      <c r="D58" s="25" t="n"/>
      <c r="E58" s="25" t="n"/>
      <c r="F58" s="27" t="n"/>
      <c r="G58" s="27" t="n"/>
      <c r="H58" s="27" t="n"/>
      <c r="I58" s="27" t="n"/>
      <c r="J58" s="28" t="n"/>
      <c r="K58" s="48" t="n"/>
      <c r="L58" s="48" t="n"/>
      <c r="M58" s="49" t="n"/>
      <c r="N58" s="50">
        <f>IF(OR($A58="",$K58="",$L58=""),"",MAX(0,MOD($L58-$K58,1)*24-IF($M58="",0,$M58)))</f>
        <v/>
      </c>
      <c r="O58" s="27" t="n"/>
      <c r="P58" s="25" t="n"/>
      <c r="Q58" s="25" t="n"/>
      <c r="R58" s="25" t="n"/>
      <c r="S58" s="25" t="n"/>
      <c r="T58" s="27" t="n"/>
      <c r="U58" s="27" t="n"/>
      <c r="V58" s="27" t="n"/>
      <c r="W58" s="27" t="n"/>
      <c r="X58" s="27" t="n"/>
      <c r="Y58" s="27" t="n"/>
      <c r="Z58" s="25" t="n"/>
      <c r="AA58" s="32">
        <f>IF($A58="","",IF(OR($B58="",$C58="",$D58="",$E58="",$F58="",$K58="",$L58=""),"FALTAN DATOS",IF(OR($B58&lt;'Resumen'!$B$5,$B58&gt;'Resumen'!$B$6),"FECHA FUERA DEL PERIODO",IF(COUNTIFS($C$8:$C$107,$C58,$D$8:$D$107,$D58)&gt;1,"ORDEN DUPLICADO",IF(SUMPRODUCT(($A$8:$A$107&lt;&gt;$A58)*($A$8:$A$107&lt;&gt;"")*($C$8:$C$107=$C58)*($AB$8:$AB$107&lt;$AC58)*($AC$8:$AC$107&gt;$AB58))&gt;0,"SOLAPAMIENTO",IF(OR($Q58="",$R58="",$S58=""),"RECURSOS INCOMPLETOS",IF($N58&lt;=0,"REVISAR HORARIO","OK")))))))</f>
        <v/>
      </c>
      <c r="AB58" s="51">
        <f>IF(OR($A58="",$B58="",$K58=""),"",$B58+$K58)</f>
        <v/>
      </c>
      <c r="AC58" s="51">
        <f>IF(OR($A58="",$B58="",$K58="",$L58=""),"",$B58+$L58+IF($L58&lt;$K58,1,0))</f>
        <v/>
      </c>
    </row>
    <row r="59">
      <c r="A59" s="25" t="n"/>
      <c r="B59" s="26" t="n"/>
      <c r="C59" s="25" t="n"/>
      <c r="D59" s="25" t="n"/>
      <c r="E59" s="25" t="n"/>
      <c r="F59" s="27" t="n"/>
      <c r="G59" s="27" t="n"/>
      <c r="H59" s="27" t="n"/>
      <c r="I59" s="27" t="n"/>
      <c r="J59" s="28" t="n"/>
      <c r="K59" s="48" t="n"/>
      <c r="L59" s="48" t="n"/>
      <c r="M59" s="49" t="n"/>
      <c r="N59" s="50">
        <f>IF(OR($A59="",$K59="",$L59=""),"",MAX(0,MOD($L59-$K59,1)*24-IF($M59="",0,$M59)))</f>
        <v/>
      </c>
      <c r="O59" s="27" t="n"/>
      <c r="P59" s="25" t="n"/>
      <c r="Q59" s="25" t="n"/>
      <c r="R59" s="25" t="n"/>
      <c r="S59" s="25" t="n"/>
      <c r="T59" s="27" t="n"/>
      <c r="U59" s="27" t="n"/>
      <c r="V59" s="27" t="n"/>
      <c r="W59" s="27" t="n"/>
      <c r="X59" s="27" t="n"/>
      <c r="Y59" s="27" t="n"/>
      <c r="Z59" s="25" t="n"/>
      <c r="AA59" s="32">
        <f>IF($A59="","",IF(OR($B59="",$C59="",$D59="",$E59="",$F59="",$K59="",$L59=""),"FALTAN DATOS",IF(OR($B59&lt;'Resumen'!$B$5,$B59&gt;'Resumen'!$B$6),"FECHA FUERA DEL PERIODO",IF(COUNTIFS($C$8:$C$107,$C59,$D$8:$D$107,$D59)&gt;1,"ORDEN DUPLICADO",IF(SUMPRODUCT(($A$8:$A$107&lt;&gt;$A59)*($A$8:$A$107&lt;&gt;"")*($C$8:$C$107=$C59)*($AB$8:$AB$107&lt;$AC59)*($AC$8:$AC$107&gt;$AB59))&gt;0,"SOLAPAMIENTO",IF(OR($Q59="",$R59="",$S59=""),"RECURSOS INCOMPLETOS",IF($N59&lt;=0,"REVISAR HORARIO","OK")))))))</f>
        <v/>
      </c>
      <c r="AB59" s="51">
        <f>IF(OR($A59="",$B59="",$K59=""),"",$B59+$K59)</f>
        <v/>
      </c>
      <c r="AC59" s="51">
        <f>IF(OR($A59="",$B59="",$K59="",$L59=""),"",$B59+$L59+IF($L59&lt;$K59,1,0))</f>
        <v/>
      </c>
    </row>
    <row r="60">
      <c r="A60" s="25" t="n"/>
      <c r="B60" s="26" t="n"/>
      <c r="C60" s="25" t="n"/>
      <c r="D60" s="25" t="n"/>
      <c r="E60" s="25" t="n"/>
      <c r="F60" s="27" t="n"/>
      <c r="G60" s="27" t="n"/>
      <c r="H60" s="27" t="n"/>
      <c r="I60" s="27" t="n"/>
      <c r="J60" s="28" t="n"/>
      <c r="K60" s="48" t="n"/>
      <c r="L60" s="48" t="n"/>
      <c r="M60" s="49" t="n"/>
      <c r="N60" s="50">
        <f>IF(OR($A60="",$K60="",$L60=""),"",MAX(0,MOD($L60-$K60,1)*24-IF($M60="",0,$M60)))</f>
        <v/>
      </c>
      <c r="O60" s="27" t="n"/>
      <c r="P60" s="25" t="n"/>
      <c r="Q60" s="25" t="n"/>
      <c r="R60" s="25" t="n"/>
      <c r="S60" s="25" t="n"/>
      <c r="T60" s="27" t="n"/>
      <c r="U60" s="27" t="n"/>
      <c r="V60" s="27" t="n"/>
      <c r="W60" s="27" t="n"/>
      <c r="X60" s="27" t="n"/>
      <c r="Y60" s="27" t="n"/>
      <c r="Z60" s="25" t="n"/>
      <c r="AA60" s="32">
        <f>IF($A60="","",IF(OR($B60="",$C60="",$D60="",$E60="",$F60="",$K60="",$L60=""),"FALTAN DATOS",IF(OR($B60&lt;'Resumen'!$B$5,$B60&gt;'Resumen'!$B$6),"FECHA FUERA DEL PERIODO",IF(COUNTIFS($C$8:$C$107,$C60,$D$8:$D$107,$D60)&gt;1,"ORDEN DUPLICADO",IF(SUMPRODUCT(($A$8:$A$107&lt;&gt;$A60)*($A$8:$A$107&lt;&gt;"")*($C$8:$C$107=$C60)*($AB$8:$AB$107&lt;$AC60)*($AC$8:$AC$107&gt;$AB60))&gt;0,"SOLAPAMIENTO",IF(OR($Q60="",$R60="",$S60=""),"RECURSOS INCOMPLETOS",IF($N60&lt;=0,"REVISAR HORARIO","OK")))))))</f>
        <v/>
      </c>
      <c r="AB60" s="51">
        <f>IF(OR($A60="",$B60="",$K60=""),"",$B60+$K60)</f>
        <v/>
      </c>
      <c r="AC60" s="51">
        <f>IF(OR($A60="",$B60="",$K60="",$L60=""),"",$B60+$L60+IF($L60&lt;$K60,1,0))</f>
        <v/>
      </c>
    </row>
    <row r="61">
      <c r="A61" s="25" t="n"/>
      <c r="B61" s="26" t="n"/>
      <c r="C61" s="25" t="n"/>
      <c r="D61" s="25" t="n"/>
      <c r="E61" s="25" t="n"/>
      <c r="F61" s="27" t="n"/>
      <c r="G61" s="27" t="n"/>
      <c r="H61" s="27" t="n"/>
      <c r="I61" s="27" t="n"/>
      <c r="J61" s="28" t="n"/>
      <c r="K61" s="48" t="n"/>
      <c r="L61" s="48" t="n"/>
      <c r="M61" s="49" t="n"/>
      <c r="N61" s="50">
        <f>IF(OR($A61="",$K61="",$L61=""),"",MAX(0,MOD($L61-$K61,1)*24-IF($M61="",0,$M61)))</f>
        <v/>
      </c>
      <c r="O61" s="27" t="n"/>
      <c r="P61" s="25" t="n"/>
      <c r="Q61" s="25" t="n"/>
      <c r="R61" s="25" t="n"/>
      <c r="S61" s="25" t="n"/>
      <c r="T61" s="27" t="n"/>
      <c r="U61" s="27" t="n"/>
      <c r="V61" s="27" t="n"/>
      <c r="W61" s="27" t="n"/>
      <c r="X61" s="27" t="n"/>
      <c r="Y61" s="27" t="n"/>
      <c r="Z61" s="25" t="n"/>
      <c r="AA61" s="32">
        <f>IF($A61="","",IF(OR($B61="",$C61="",$D61="",$E61="",$F61="",$K61="",$L61=""),"FALTAN DATOS",IF(OR($B61&lt;'Resumen'!$B$5,$B61&gt;'Resumen'!$B$6),"FECHA FUERA DEL PERIODO",IF(COUNTIFS($C$8:$C$107,$C61,$D$8:$D$107,$D61)&gt;1,"ORDEN DUPLICADO",IF(SUMPRODUCT(($A$8:$A$107&lt;&gt;$A61)*($A$8:$A$107&lt;&gt;"")*($C$8:$C$107=$C61)*($AB$8:$AB$107&lt;$AC61)*($AC$8:$AC$107&gt;$AB61))&gt;0,"SOLAPAMIENTO",IF(OR($Q61="",$R61="",$S61=""),"RECURSOS INCOMPLETOS",IF($N61&lt;=0,"REVISAR HORARIO","OK")))))))</f>
        <v/>
      </c>
      <c r="AB61" s="51">
        <f>IF(OR($A61="",$B61="",$K61=""),"",$B61+$K61)</f>
        <v/>
      </c>
      <c r="AC61" s="51">
        <f>IF(OR($A61="",$B61="",$K61="",$L61=""),"",$B61+$L61+IF($L61&lt;$K61,1,0))</f>
        <v/>
      </c>
    </row>
    <row r="62">
      <c r="A62" s="25" t="n"/>
      <c r="B62" s="26" t="n"/>
      <c r="C62" s="25" t="n"/>
      <c r="D62" s="25" t="n"/>
      <c r="E62" s="25" t="n"/>
      <c r="F62" s="27" t="n"/>
      <c r="G62" s="27" t="n"/>
      <c r="H62" s="27" t="n"/>
      <c r="I62" s="27" t="n"/>
      <c r="J62" s="28" t="n"/>
      <c r="K62" s="48" t="n"/>
      <c r="L62" s="48" t="n"/>
      <c r="M62" s="49" t="n"/>
      <c r="N62" s="50">
        <f>IF(OR($A62="",$K62="",$L62=""),"",MAX(0,MOD($L62-$K62,1)*24-IF($M62="",0,$M62)))</f>
        <v/>
      </c>
      <c r="O62" s="27" t="n"/>
      <c r="P62" s="25" t="n"/>
      <c r="Q62" s="25" t="n"/>
      <c r="R62" s="25" t="n"/>
      <c r="S62" s="25" t="n"/>
      <c r="T62" s="27" t="n"/>
      <c r="U62" s="27" t="n"/>
      <c r="V62" s="27" t="n"/>
      <c r="W62" s="27" t="n"/>
      <c r="X62" s="27" t="n"/>
      <c r="Y62" s="27" t="n"/>
      <c r="Z62" s="25" t="n"/>
      <c r="AA62" s="32">
        <f>IF($A62="","",IF(OR($B62="",$C62="",$D62="",$E62="",$F62="",$K62="",$L62=""),"FALTAN DATOS",IF(OR($B62&lt;'Resumen'!$B$5,$B62&gt;'Resumen'!$B$6),"FECHA FUERA DEL PERIODO",IF(COUNTIFS($C$8:$C$107,$C62,$D$8:$D$107,$D62)&gt;1,"ORDEN DUPLICADO",IF(SUMPRODUCT(($A$8:$A$107&lt;&gt;$A62)*($A$8:$A$107&lt;&gt;"")*($C$8:$C$107=$C62)*($AB$8:$AB$107&lt;$AC62)*($AC$8:$AC$107&gt;$AB62))&gt;0,"SOLAPAMIENTO",IF(OR($Q62="",$R62="",$S62=""),"RECURSOS INCOMPLETOS",IF($N62&lt;=0,"REVISAR HORARIO","OK")))))))</f>
        <v/>
      </c>
      <c r="AB62" s="51">
        <f>IF(OR($A62="",$B62="",$K62=""),"",$B62+$K62)</f>
        <v/>
      </c>
      <c r="AC62" s="51">
        <f>IF(OR($A62="",$B62="",$K62="",$L62=""),"",$B62+$L62+IF($L62&lt;$K62,1,0))</f>
        <v/>
      </c>
    </row>
    <row r="63">
      <c r="A63" s="25" t="n"/>
      <c r="B63" s="26" t="n"/>
      <c r="C63" s="25" t="n"/>
      <c r="D63" s="25" t="n"/>
      <c r="E63" s="25" t="n"/>
      <c r="F63" s="27" t="n"/>
      <c r="G63" s="27" t="n"/>
      <c r="H63" s="27" t="n"/>
      <c r="I63" s="27" t="n"/>
      <c r="J63" s="28" t="n"/>
      <c r="K63" s="48" t="n"/>
      <c r="L63" s="48" t="n"/>
      <c r="M63" s="49" t="n"/>
      <c r="N63" s="50">
        <f>IF(OR($A63="",$K63="",$L63=""),"",MAX(0,MOD($L63-$K63,1)*24-IF($M63="",0,$M63)))</f>
        <v/>
      </c>
      <c r="O63" s="27" t="n"/>
      <c r="P63" s="25" t="n"/>
      <c r="Q63" s="25" t="n"/>
      <c r="R63" s="25" t="n"/>
      <c r="S63" s="25" t="n"/>
      <c r="T63" s="27" t="n"/>
      <c r="U63" s="27" t="n"/>
      <c r="V63" s="27" t="n"/>
      <c r="W63" s="27" t="n"/>
      <c r="X63" s="27" t="n"/>
      <c r="Y63" s="27" t="n"/>
      <c r="Z63" s="25" t="n"/>
      <c r="AA63" s="32">
        <f>IF($A63="","",IF(OR($B63="",$C63="",$D63="",$E63="",$F63="",$K63="",$L63=""),"FALTAN DATOS",IF(OR($B63&lt;'Resumen'!$B$5,$B63&gt;'Resumen'!$B$6),"FECHA FUERA DEL PERIODO",IF(COUNTIFS($C$8:$C$107,$C63,$D$8:$D$107,$D63)&gt;1,"ORDEN DUPLICADO",IF(SUMPRODUCT(($A$8:$A$107&lt;&gt;$A63)*($A$8:$A$107&lt;&gt;"")*($C$8:$C$107=$C63)*($AB$8:$AB$107&lt;$AC63)*($AC$8:$AC$107&gt;$AB63))&gt;0,"SOLAPAMIENTO",IF(OR($Q63="",$R63="",$S63=""),"RECURSOS INCOMPLETOS",IF($N63&lt;=0,"REVISAR HORARIO","OK")))))))</f>
        <v/>
      </c>
      <c r="AB63" s="51">
        <f>IF(OR($A63="",$B63="",$K63=""),"",$B63+$K63)</f>
        <v/>
      </c>
      <c r="AC63" s="51">
        <f>IF(OR($A63="",$B63="",$K63="",$L63=""),"",$B63+$L63+IF($L63&lt;$K63,1,0))</f>
        <v/>
      </c>
    </row>
    <row r="64">
      <c r="A64" s="25" t="n"/>
      <c r="B64" s="26" t="n"/>
      <c r="C64" s="25" t="n"/>
      <c r="D64" s="25" t="n"/>
      <c r="E64" s="25" t="n"/>
      <c r="F64" s="27" t="n"/>
      <c r="G64" s="27" t="n"/>
      <c r="H64" s="27" t="n"/>
      <c r="I64" s="27" t="n"/>
      <c r="J64" s="28" t="n"/>
      <c r="K64" s="48" t="n"/>
      <c r="L64" s="48" t="n"/>
      <c r="M64" s="49" t="n"/>
      <c r="N64" s="50">
        <f>IF(OR($A64="",$K64="",$L64=""),"",MAX(0,MOD($L64-$K64,1)*24-IF($M64="",0,$M64)))</f>
        <v/>
      </c>
      <c r="O64" s="27" t="n"/>
      <c r="P64" s="25" t="n"/>
      <c r="Q64" s="25" t="n"/>
      <c r="R64" s="25" t="n"/>
      <c r="S64" s="25" t="n"/>
      <c r="T64" s="27" t="n"/>
      <c r="U64" s="27" t="n"/>
      <c r="V64" s="27" t="n"/>
      <c r="W64" s="27" t="n"/>
      <c r="X64" s="27" t="n"/>
      <c r="Y64" s="27" t="n"/>
      <c r="Z64" s="25" t="n"/>
      <c r="AA64" s="32">
        <f>IF($A64="","",IF(OR($B64="",$C64="",$D64="",$E64="",$F64="",$K64="",$L64=""),"FALTAN DATOS",IF(OR($B64&lt;'Resumen'!$B$5,$B64&gt;'Resumen'!$B$6),"FECHA FUERA DEL PERIODO",IF(COUNTIFS($C$8:$C$107,$C64,$D$8:$D$107,$D64)&gt;1,"ORDEN DUPLICADO",IF(SUMPRODUCT(($A$8:$A$107&lt;&gt;$A64)*($A$8:$A$107&lt;&gt;"")*($C$8:$C$107=$C64)*($AB$8:$AB$107&lt;$AC64)*($AC$8:$AC$107&gt;$AB64))&gt;0,"SOLAPAMIENTO",IF(OR($Q64="",$R64="",$S64=""),"RECURSOS INCOMPLETOS",IF($N64&lt;=0,"REVISAR HORARIO","OK")))))))</f>
        <v/>
      </c>
      <c r="AB64" s="51">
        <f>IF(OR($A64="",$B64="",$K64=""),"",$B64+$K64)</f>
        <v/>
      </c>
      <c r="AC64" s="51">
        <f>IF(OR($A64="",$B64="",$K64="",$L64=""),"",$B64+$L64+IF($L64&lt;$K64,1,0))</f>
        <v/>
      </c>
    </row>
    <row r="65">
      <c r="A65" s="25" t="n"/>
      <c r="B65" s="26" t="n"/>
      <c r="C65" s="25" t="n"/>
      <c r="D65" s="25" t="n"/>
      <c r="E65" s="25" t="n"/>
      <c r="F65" s="27" t="n"/>
      <c r="G65" s="27" t="n"/>
      <c r="H65" s="27" t="n"/>
      <c r="I65" s="27" t="n"/>
      <c r="J65" s="28" t="n"/>
      <c r="K65" s="48" t="n"/>
      <c r="L65" s="48" t="n"/>
      <c r="M65" s="49" t="n"/>
      <c r="N65" s="50">
        <f>IF(OR($A65="",$K65="",$L65=""),"",MAX(0,MOD($L65-$K65,1)*24-IF($M65="",0,$M65)))</f>
        <v/>
      </c>
      <c r="O65" s="27" t="n"/>
      <c r="P65" s="25" t="n"/>
      <c r="Q65" s="25" t="n"/>
      <c r="R65" s="25" t="n"/>
      <c r="S65" s="25" t="n"/>
      <c r="T65" s="27" t="n"/>
      <c r="U65" s="27" t="n"/>
      <c r="V65" s="27" t="n"/>
      <c r="W65" s="27" t="n"/>
      <c r="X65" s="27" t="n"/>
      <c r="Y65" s="27" t="n"/>
      <c r="Z65" s="25" t="n"/>
      <c r="AA65" s="32">
        <f>IF($A65="","",IF(OR($B65="",$C65="",$D65="",$E65="",$F65="",$K65="",$L65=""),"FALTAN DATOS",IF(OR($B65&lt;'Resumen'!$B$5,$B65&gt;'Resumen'!$B$6),"FECHA FUERA DEL PERIODO",IF(COUNTIFS($C$8:$C$107,$C65,$D$8:$D$107,$D65)&gt;1,"ORDEN DUPLICADO",IF(SUMPRODUCT(($A$8:$A$107&lt;&gt;$A65)*($A$8:$A$107&lt;&gt;"")*($C$8:$C$107=$C65)*($AB$8:$AB$107&lt;$AC65)*($AC$8:$AC$107&gt;$AB65))&gt;0,"SOLAPAMIENTO",IF(OR($Q65="",$R65="",$S65=""),"RECURSOS INCOMPLETOS",IF($N65&lt;=0,"REVISAR HORARIO","OK")))))))</f>
        <v/>
      </c>
      <c r="AB65" s="51">
        <f>IF(OR($A65="",$B65="",$K65=""),"",$B65+$K65)</f>
        <v/>
      </c>
      <c r="AC65" s="51">
        <f>IF(OR($A65="",$B65="",$K65="",$L65=""),"",$B65+$L65+IF($L65&lt;$K65,1,0))</f>
        <v/>
      </c>
    </row>
    <row r="66">
      <c r="A66" s="25" t="n"/>
      <c r="B66" s="26" t="n"/>
      <c r="C66" s="25" t="n"/>
      <c r="D66" s="25" t="n"/>
      <c r="E66" s="25" t="n"/>
      <c r="F66" s="27" t="n"/>
      <c r="G66" s="27" t="n"/>
      <c r="H66" s="27" t="n"/>
      <c r="I66" s="27" t="n"/>
      <c r="J66" s="28" t="n"/>
      <c r="K66" s="48" t="n"/>
      <c r="L66" s="48" t="n"/>
      <c r="M66" s="49" t="n"/>
      <c r="N66" s="50">
        <f>IF(OR($A66="",$K66="",$L66=""),"",MAX(0,MOD($L66-$K66,1)*24-IF($M66="",0,$M66)))</f>
        <v/>
      </c>
      <c r="O66" s="27" t="n"/>
      <c r="P66" s="25" t="n"/>
      <c r="Q66" s="25" t="n"/>
      <c r="R66" s="25" t="n"/>
      <c r="S66" s="25" t="n"/>
      <c r="T66" s="27" t="n"/>
      <c r="U66" s="27" t="n"/>
      <c r="V66" s="27" t="n"/>
      <c r="W66" s="27" t="n"/>
      <c r="X66" s="27" t="n"/>
      <c r="Y66" s="27" t="n"/>
      <c r="Z66" s="25" t="n"/>
      <c r="AA66" s="32">
        <f>IF($A66="","",IF(OR($B66="",$C66="",$D66="",$E66="",$F66="",$K66="",$L66=""),"FALTAN DATOS",IF(OR($B66&lt;'Resumen'!$B$5,$B66&gt;'Resumen'!$B$6),"FECHA FUERA DEL PERIODO",IF(COUNTIFS($C$8:$C$107,$C66,$D$8:$D$107,$D66)&gt;1,"ORDEN DUPLICADO",IF(SUMPRODUCT(($A$8:$A$107&lt;&gt;$A66)*($A$8:$A$107&lt;&gt;"")*($C$8:$C$107=$C66)*($AB$8:$AB$107&lt;$AC66)*($AC$8:$AC$107&gt;$AB66))&gt;0,"SOLAPAMIENTO",IF(OR($Q66="",$R66="",$S66=""),"RECURSOS INCOMPLETOS",IF($N66&lt;=0,"REVISAR HORARIO","OK")))))))</f>
        <v/>
      </c>
      <c r="AB66" s="51">
        <f>IF(OR($A66="",$B66="",$K66=""),"",$B66+$K66)</f>
        <v/>
      </c>
      <c r="AC66" s="51">
        <f>IF(OR($A66="",$B66="",$K66="",$L66=""),"",$B66+$L66+IF($L66&lt;$K66,1,0))</f>
        <v/>
      </c>
    </row>
    <row r="67">
      <c r="A67" s="25" t="n"/>
      <c r="B67" s="26" t="n"/>
      <c r="C67" s="25" t="n"/>
      <c r="D67" s="25" t="n"/>
      <c r="E67" s="25" t="n"/>
      <c r="F67" s="27" t="n"/>
      <c r="G67" s="27" t="n"/>
      <c r="H67" s="27" t="n"/>
      <c r="I67" s="27" t="n"/>
      <c r="J67" s="28" t="n"/>
      <c r="K67" s="48" t="n"/>
      <c r="L67" s="48" t="n"/>
      <c r="M67" s="49" t="n"/>
      <c r="N67" s="50">
        <f>IF(OR($A67="",$K67="",$L67=""),"",MAX(0,MOD($L67-$K67,1)*24-IF($M67="",0,$M67)))</f>
        <v/>
      </c>
      <c r="O67" s="27" t="n"/>
      <c r="P67" s="25" t="n"/>
      <c r="Q67" s="25" t="n"/>
      <c r="R67" s="25" t="n"/>
      <c r="S67" s="25" t="n"/>
      <c r="T67" s="27" t="n"/>
      <c r="U67" s="27" t="n"/>
      <c r="V67" s="27" t="n"/>
      <c r="W67" s="27" t="n"/>
      <c r="X67" s="27" t="n"/>
      <c r="Y67" s="27" t="n"/>
      <c r="Z67" s="25" t="n"/>
      <c r="AA67" s="32">
        <f>IF($A67="","",IF(OR($B67="",$C67="",$D67="",$E67="",$F67="",$K67="",$L67=""),"FALTAN DATOS",IF(OR($B67&lt;'Resumen'!$B$5,$B67&gt;'Resumen'!$B$6),"FECHA FUERA DEL PERIODO",IF(COUNTIFS($C$8:$C$107,$C67,$D$8:$D$107,$D67)&gt;1,"ORDEN DUPLICADO",IF(SUMPRODUCT(($A$8:$A$107&lt;&gt;$A67)*($A$8:$A$107&lt;&gt;"")*($C$8:$C$107=$C67)*($AB$8:$AB$107&lt;$AC67)*($AC$8:$AC$107&gt;$AB67))&gt;0,"SOLAPAMIENTO",IF(OR($Q67="",$R67="",$S67=""),"RECURSOS INCOMPLETOS",IF($N67&lt;=0,"REVISAR HORARIO","OK")))))))</f>
        <v/>
      </c>
      <c r="AB67" s="51">
        <f>IF(OR($A67="",$B67="",$K67=""),"",$B67+$K67)</f>
        <v/>
      </c>
      <c r="AC67" s="51">
        <f>IF(OR($A67="",$B67="",$K67="",$L67=""),"",$B67+$L67+IF($L67&lt;$K67,1,0))</f>
        <v/>
      </c>
    </row>
    <row r="68">
      <c r="A68" s="25" t="n"/>
      <c r="B68" s="26" t="n"/>
      <c r="C68" s="25" t="n"/>
      <c r="D68" s="25" t="n"/>
      <c r="E68" s="25" t="n"/>
      <c r="F68" s="27" t="n"/>
      <c r="G68" s="27" t="n"/>
      <c r="H68" s="27" t="n"/>
      <c r="I68" s="27" t="n"/>
      <c r="J68" s="28" t="n"/>
      <c r="K68" s="48" t="n"/>
      <c r="L68" s="48" t="n"/>
      <c r="M68" s="49" t="n"/>
      <c r="N68" s="50">
        <f>IF(OR($A68="",$K68="",$L68=""),"",MAX(0,MOD($L68-$K68,1)*24-IF($M68="",0,$M68)))</f>
        <v/>
      </c>
      <c r="O68" s="27" t="n"/>
      <c r="P68" s="25" t="n"/>
      <c r="Q68" s="25" t="n"/>
      <c r="R68" s="25" t="n"/>
      <c r="S68" s="25" t="n"/>
      <c r="T68" s="27" t="n"/>
      <c r="U68" s="27" t="n"/>
      <c r="V68" s="27" t="n"/>
      <c r="W68" s="27" t="n"/>
      <c r="X68" s="27" t="n"/>
      <c r="Y68" s="27" t="n"/>
      <c r="Z68" s="25" t="n"/>
      <c r="AA68" s="32">
        <f>IF($A68="","",IF(OR($B68="",$C68="",$D68="",$E68="",$F68="",$K68="",$L68=""),"FALTAN DATOS",IF(OR($B68&lt;'Resumen'!$B$5,$B68&gt;'Resumen'!$B$6),"FECHA FUERA DEL PERIODO",IF(COUNTIFS($C$8:$C$107,$C68,$D$8:$D$107,$D68)&gt;1,"ORDEN DUPLICADO",IF(SUMPRODUCT(($A$8:$A$107&lt;&gt;$A68)*($A$8:$A$107&lt;&gt;"")*($C$8:$C$107=$C68)*($AB$8:$AB$107&lt;$AC68)*($AC$8:$AC$107&gt;$AB68))&gt;0,"SOLAPAMIENTO",IF(OR($Q68="",$R68="",$S68=""),"RECURSOS INCOMPLETOS",IF($N68&lt;=0,"REVISAR HORARIO","OK")))))))</f>
        <v/>
      </c>
      <c r="AB68" s="51">
        <f>IF(OR($A68="",$B68="",$K68=""),"",$B68+$K68)</f>
        <v/>
      </c>
      <c r="AC68" s="51">
        <f>IF(OR($A68="",$B68="",$K68="",$L68=""),"",$B68+$L68+IF($L68&lt;$K68,1,0))</f>
        <v/>
      </c>
    </row>
    <row r="69">
      <c r="A69" s="25" t="n"/>
      <c r="B69" s="26" t="n"/>
      <c r="C69" s="25" t="n"/>
      <c r="D69" s="25" t="n"/>
      <c r="E69" s="25" t="n"/>
      <c r="F69" s="27" t="n"/>
      <c r="G69" s="27" t="n"/>
      <c r="H69" s="27" t="n"/>
      <c r="I69" s="27" t="n"/>
      <c r="J69" s="28" t="n"/>
      <c r="K69" s="48" t="n"/>
      <c r="L69" s="48" t="n"/>
      <c r="M69" s="49" t="n"/>
      <c r="N69" s="50">
        <f>IF(OR($A69="",$K69="",$L69=""),"",MAX(0,MOD($L69-$K69,1)*24-IF($M69="",0,$M69)))</f>
        <v/>
      </c>
      <c r="O69" s="27" t="n"/>
      <c r="P69" s="25" t="n"/>
      <c r="Q69" s="25" t="n"/>
      <c r="R69" s="25" t="n"/>
      <c r="S69" s="25" t="n"/>
      <c r="T69" s="27" t="n"/>
      <c r="U69" s="27" t="n"/>
      <c r="V69" s="27" t="n"/>
      <c r="W69" s="27" t="n"/>
      <c r="X69" s="27" t="n"/>
      <c r="Y69" s="27" t="n"/>
      <c r="Z69" s="25" t="n"/>
      <c r="AA69" s="32">
        <f>IF($A69="","",IF(OR($B69="",$C69="",$D69="",$E69="",$F69="",$K69="",$L69=""),"FALTAN DATOS",IF(OR($B69&lt;'Resumen'!$B$5,$B69&gt;'Resumen'!$B$6),"FECHA FUERA DEL PERIODO",IF(COUNTIFS($C$8:$C$107,$C69,$D$8:$D$107,$D69)&gt;1,"ORDEN DUPLICADO",IF(SUMPRODUCT(($A$8:$A$107&lt;&gt;$A69)*($A$8:$A$107&lt;&gt;"")*($C$8:$C$107=$C69)*($AB$8:$AB$107&lt;$AC69)*($AC$8:$AC$107&gt;$AB69))&gt;0,"SOLAPAMIENTO",IF(OR($Q69="",$R69="",$S69=""),"RECURSOS INCOMPLETOS",IF($N69&lt;=0,"REVISAR HORARIO","OK")))))))</f>
        <v/>
      </c>
      <c r="AB69" s="51">
        <f>IF(OR($A69="",$B69="",$K69=""),"",$B69+$K69)</f>
        <v/>
      </c>
      <c r="AC69" s="51">
        <f>IF(OR($A69="",$B69="",$K69="",$L69=""),"",$B69+$L69+IF($L69&lt;$K69,1,0))</f>
        <v/>
      </c>
    </row>
    <row r="70">
      <c r="A70" s="25" t="n"/>
      <c r="B70" s="26" t="n"/>
      <c r="C70" s="25" t="n"/>
      <c r="D70" s="25" t="n"/>
      <c r="E70" s="25" t="n"/>
      <c r="F70" s="27" t="n"/>
      <c r="G70" s="27" t="n"/>
      <c r="H70" s="27" t="n"/>
      <c r="I70" s="27" t="n"/>
      <c r="J70" s="28" t="n"/>
      <c r="K70" s="48" t="n"/>
      <c r="L70" s="48" t="n"/>
      <c r="M70" s="49" t="n"/>
      <c r="N70" s="50">
        <f>IF(OR($A70="",$K70="",$L70=""),"",MAX(0,MOD($L70-$K70,1)*24-IF($M70="",0,$M70)))</f>
        <v/>
      </c>
      <c r="O70" s="27" t="n"/>
      <c r="P70" s="25" t="n"/>
      <c r="Q70" s="25" t="n"/>
      <c r="R70" s="25" t="n"/>
      <c r="S70" s="25" t="n"/>
      <c r="T70" s="27" t="n"/>
      <c r="U70" s="27" t="n"/>
      <c r="V70" s="27" t="n"/>
      <c r="W70" s="27" t="n"/>
      <c r="X70" s="27" t="n"/>
      <c r="Y70" s="27" t="n"/>
      <c r="Z70" s="25" t="n"/>
      <c r="AA70" s="32">
        <f>IF($A70="","",IF(OR($B70="",$C70="",$D70="",$E70="",$F70="",$K70="",$L70=""),"FALTAN DATOS",IF(OR($B70&lt;'Resumen'!$B$5,$B70&gt;'Resumen'!$B$6),"FECHA FUERA DEL PERIODO",IF(COUNTIFS($C$8:$C$107,$C70,$D$8:$D$107,$D70)&gt;1,"ORDEN DUPLICADO",IF(SUMPRODUCT(($A$8:$A$107&lt;&gt;$A70)*($A$8:$A$107&lt;&gt;"")*($C$8:$C$107=$C70)*($AB$8:$AB$107&lt;$AC70)*($AC$8:$AC$107&gt;$AB70))&gt;0,"SOLAPAMIENTO",IF(OR($Q70="",$R70="",$S70=""),"RECURSOS INCOMPLETOS",IF($N70&lt;=0,"REVISAR HORARIO","OK")))))))</f>
        <v/>
      </c>
      <c r="AB70" s="51">
        <f>IF(OR($A70="",$B70="",$K70=""),"",$B70+$K70)</f>
        <v/>
      </c>
      <c r="AC70" s="51">
        <f>IF(OR($A70="",$B70="",$K70="",$L70=""),"",$B70+$L70+IF($L70&lt;$K70,1,0))</f>
        <v/>
      </c>
    </row>
    <row r="71">
      <c r="A71" s="25" t="n"/>
      <c r="B71" s="26" t="n"/>
      <c r="C71" s="25" t="n"/>
      <c r="D71" s="25" t="n"/>
      <c r="E71" s="25" t="n"/>
      <c r="F71" s="27" t="n"/>
      <c r="G71" s="27" t="n"/>
      <c r="H71" s="27" t="n"/>
      <c r="I71" s="27" t="n"/>
      <c r="J71" s="28" t="n"/>
      <c r="K71" s="48" t="n"/>
      <c r="L71" s="48" t="n"/>
      <c r="M71" s="49" t="n"/>
      <c r="N71" s="50">
        <f>IF(OR($A71="",$K71="",$L71=""),"",MAX(0,MOD($L71-$K71,1)*24-IF($M71="",0,$M71)))</f>
        <v/>
      </c>
      <c r="O71" s="27" t="n"/>
      <c r="P71" s="25" t="n"/>
      <c r="Q71" s="25" t="n"/>
      <c r="R71" s="25" t="n"/>
      <c r="S71" s="25" t="n"/>
      <c r="T71" s="27" t="n"/>
      <c r="U71" s="27" t="n"/>
      <c r="V71" s="27" t="n"/>
      <c r="W71" s="27" t="n"/>
      <c r="X71" s="27" t="n"/>
      <c r="Y71" s="27" t="n"/>
      <c r="Z71" s="25" t="n"/>
      <c r="AA71" s="32">
        <f>IF($A71="","",IF(OR($B71="",$C71="",$D71="",$E71="",$F71="",$K71="",$L71=""),"FALTAN DATOS",IF(OR($B71&lt;'Resumen'!$B$5,$B71&gt;'Resumen'!$B$6),"FECHA FUERA DEL PERIODO",IF(COUNTIFS($C$8:$C$107,$C71,$D$8:$D$107,$D71)&gt;1,"ORDEN DUPLICADO",IF(SUMPRODUCT(($A$8:$A$107&lt;&gt;$A71)*($A$8:$A$107&lt;&gt;"")*($C$8:$C$107=$C71)*($AB$8:$AB$107&lt;$AC71)*($AC$8:$AC$107&gt;$AB71))&gt;0,"SOLAPAMIENTO",IF(OR($Q71="",$R71="",$S71=""),"RECURSOS INCOMPLETOS",IF($N71&lt;=0,"REVISAR HORARIO","OK")))))))</f>
        <v/>
      </c>
      <c r="AB71" s="51">
        <f>IF(OR($A71="",$B71="",$K71=""),"",$B71+$K71)</f>
        <v/>
      </c>
      <c r="AC71" s="51">
        <f>IF(OR($A71="",$B71="",$K71="",$L71=""),"",$B71+$L71+IF($L71&lt;$K71,1,0))</f>
        <v/>
      </c>
    </row>
    <row r="72">
      <c r="A72" s="25" t="n"/>
      <c r="B72" s="26" t="n"/>
      <c r="C72" s="25" t="n"/>
      <c r="D72" s="25" t="n"/>
      <c r="E72" s="25" t="n"/>
      <c r="F72" s="27" t="n"/>
      <c r="G72" s="27" t="n"/>
      <c r="H72" s="27" t="n"/>
      <c r="I72" s="27" t="n"/>
      <c r="J72" s="28" t="n"/>
      <c r="K72" s="48" t="n"/>
      <c r="L72" s="48" t="n"/>
      <c r="M72" s="49" t="n"/>
      <c r="N72" s="50">
        <f>IF(OR($A72="",$K72="",$L72=""),"",MAX(0,MOD($L72-$K72,1)*24-IF($M72="",0,$M72)))</f>
        <v/>
      </c>
      <c r="O72" s="27" t="n"/>
      <c r="P72" s="25" t="n"/>
      <c r="Q72" s="25" t="n"/>
      <c r="R72" s="25" t="n"/>
      <c r="S72" s="25" t="n"/>
      <c r="T72" s="27" t="n"/>
      <c r="U72" s="27" t="n"/>
      <c r="V72" s="27" t="n"/>
      <c r="W72" s="27" t="n"/>
      <c r="X72" s="27" t="n"/>
      <c r="Y72" s="27" t="n"/>
      <c r="Z72" s="25" t="n"/>
      <c r="AA72" s="32">
        <f>IF($A72="","",IF(OR($B72="",$C72="",$D72="",$E72="",$F72="",$K72="",$L72=""),"FALTAN DATOS",IF(OR($B72&lt;'Resumen'!$B$5,$B72&gt;'Resumen'!$B$6),"FECHA FUERA DEL PERIODO",IF(COUNTIFS($C$8:$C$107,$C72,$D$8:$D$107,$D72)&gt;1,"ORDEN DUPLICADO",IF(SUMPRODUCT(($A$8:$A$107&lt;&gt;$A72)*($A$8:$A$107&lt;&gt;"")*($C$8:$C$107=$C72)*($AB$8:$AB$107&lt;$AC72)*($AC$8:$AC$107&gt;$AB72))&gt;0,"SOLAPAMIENTO",IF(OR($Q72="",$R72="",$S72=""),"RECURSOS INCOMPLETOS",IF($N72&lt;=0,"REVISAR HORARIO","OK")))))))</f>
        <v/>
      </c>
      <c r="AB72" s="51">
        <f>IF(OR($A72="",$B72="",$K72=""),"",$B72+$K72)</f>
        <v/>
      </c>
      <c r="AC72" s="51">
        <f>IF(OR($A72="",$B72="",$K72="",$L72=""),"",$B72+$L72+IF($L72&lt;$K72,1,0))</f>
        <v/>
      </c>
    </row>
    <row r="73">
      <c r="A73" s="25" t="n"/>
      <c r="B73" s="26" t="n"/>
      <c r="C73" s="25" t="n"/>
      <c r="D73" s="25" t="n"/>
      <c r="E73" s="25" t="n"/>
      <c r="F73" s="27" t="n"/>
      <c r="G73" s="27" t="n"/>
      <c r="H73" s="27" t="n"/>
      <c r="I73" s="27" t="n"/>
      <c r="J73" s="28" t="n"/>
      <c r="K73" s="48" t="n"/>
      <c r="L73" s="48" t="n"/>
      <c r="M73" s="49" t="n"/>
      <c r="N73" s="50">
        <f>IF(OR($A73="",$K73="",$L73=""),"",MAX(0,MOD($L73-$K73,1)*24-IF($M73="",0,$M73)))</f>
        <v/>
      </c>
      <c r="O73" s="27" t="n"/>
      <c r="P73" s="25" t="n"/>
      <c r="Q73" s="25" t="n"/>
      <c r="R73" s="25" t="n"/>
      <c r="S73" s="25" t="n"/>
      <c r="T73" s="27" t="n"/>
      <c r="U73" s="27" t="n"/>
      <c r="V73" s="27" t="n"/>
      <c r="W73" s="27" t="n"/>
      <c r="X73" s="27" t="n"/>
      <c r="Y73" s="27" t="n"/>
      <c r="Z73" s="25" t="n"/>
      <c r="AA73" s="32">
        <f>IF($A73="","",IF(OR($B73="",$C73="",$D73="",$E73="",$F73="",$K73="",$L73=""),"FALTAN DATOS",IF(OR($B73&lt;'Resumen'!$B$5,$B73&gt;'Resumen'!$B$6),"FECHA FUERA DEL PERIODO",IF(COUNTIFS($C$8:$C$107,$C73,$D$8:$D$107,$D73)&gt;1,"ORDEN DUPLICADO",IF(SUMPRODUCT(($A$8:$A$107&lt;&gt;$A73)*($A$8:$A$107&lt;&gt;"")*($C$8:$C$107=$C73)*($AB$8:$AB$107&lt;$AC73)*($AC$8:$AC$107&gt;$AB73))&gt;0,"SOLAPAMIENTO",IF(OR($Q73="",$R73="",$S73=""),"RECURSOS INCOMPLETOS",IF($N73&lt;=0,"REVISAR HORARIO","OK")))))))</f>
        <v/>
      </c>
      <c r="AB73" s="51">
        <f>IF(OR($A73="",$B73="",$K73=""),"",$B73+$K73)</f>
        <v/>
      </c>
      <c r="AC73" s="51">
        <f>IF(OR($A73="",$B73="",$K73="",$L73=""),"",$B73+$L73+IF($L73&lt;$K73,1,0))</f>
        <v/>
      </c>
    </row>
    <row r="74">
      <c r="A74" s="25" t="n"/>
      <c r="B74" s="26" t="n"/>
      <c r="C74" s="25" t="n"/>
      <c r="D74" s="25" t="n"/>
      <c r="E74" s="25" t="n"/>
      <c r="F74" s="27" t="n"/>
      <c r="G74" s="27" t="n"/>
      <c r="H74" s="27" t="n"/>
      <c r="I74" s="27" t="n"/>
      <c r="J74" s="28" t="n"/>
      <c r="K74" s="48" t="n"/>
      <c r="L74" s="48" t="n"/>
      <c r="M74" s="49" t="n"/>
      <c r="N74" s="50">
        <f>IF(OR($A74="",$K74="",$L74=""),"",MAX(0,MOD($L74-$K74,1)*24-IF($M74="",0,$M74)))</f>
        <v/>
      </c>
      <c r="O74" s="27" t="n"/>
      <c r="P74" s="25" t="n"/>
      <c r="Q74" s="25" t="n"/>
      <c r="R74" s="25" t="n"/>
      <c r="S74" s="25" t="n"/>
      <c r="T74" s="27" t="n"/>
      <c r="U74" s="27" t="n"/>
      <c r="V74" s="27" t="n"/>
      <c r="W74" s="27" t="n"/>
      <c r="X74" s="27" t="n"/>
      <c r="Y74" s="27" t="n"/>
      <c r="Z74" s="25" t="n"/>
      <c r="AA74" s="32">
        <f>IF($A74="","",IF(OR($B74="",$C74="",$D74="",$E74="",$F74="",$K74="",$L74=""),"FALTAN DATOS",IF(OR($B74&lt;'Resumen'!$B$5,$B74&gt;'Resumen'!$B$6),"FECHA FUERA DEL PERIODO",IF(COUNTIFS($C$8:$C$107,$C74,$D$8:$D$107,$D74)&gt;1,"ORDEN DUPLICADO",IF(SUMPRODUCT(($A$8:$A$107&lt;&gt;$A74)*($A$8:$A$107&lt;&gt;"")*($C$8:$C$107=$C74)*($AB$8:$AB$107&lt;$AC74)*($AC$8:$AC$107&gt;$AB74))&gt;0,"SOLAPAMIENTO",IF(OR($Q74="",$R74="",$S74=""),"RECURSOS INCOMPLETOS",IF($N74&lt;=0,"REVISAR HORARIO","OK")))))))</f>
        <v/>
      </c>
      <c r="AB74" s="51">
        <f>IF(OR($A74="",$B74="",$K74=""),"",$B74+$K74)</f>
        <v/>
      </c>
      <c r="AC74" s="51">
        <f>IF(OR($A74="",$B74="",$K74="",$L74=""),"",$B74+$L74+IF($L74&lt;$K74,1,0))</f>
        <v/>
      </c>
    </row>
    <row r="75">
      <c r="A75" s="25" t="n"/>
      <c r="B75" s="26" t="n"/>
      <c r="C75" s="25" t="n"/>
      <c r="D75" s="25" t="n"/>
      <c r="E75" s="25" t="n"/>
      <c r="F75" s="27" t="n"/>
      <c r="G75" s="27" t="n"/>
      <c r="H75" s="27" t="n"/>
      <c r="I75" s="27" t="n"/>
      <c r="J75" s="28" t="n"/>
      <c r="K75" s="48" t="n"/>
      <c r="L75" s="48" t="n"/>
      <c r="M75" s="49" t="n"/>
      <c r="N75" s="50">
        <f>IF(OR($A75="",$K75="",$L75=""),"",MAX(0,MOD($L75-$K75,1)*24-IF($M75="",0,$M75)))</f>
        <v/>
      </c>
      <c r="O75" s="27" t="n"/>
      <c r="P75" s="25" t="n"/>
      <c r="Q75" s="25" t="n"/>
      <c r="R75" s="25" t="n"/>
      <c r="S75" s="25" t="n"/>
      <c r="T75" s="27" t="n"/>
      <c r="U75" s="27" t="n"/>
      <c r="V75" s="27" t="n"/>
      <c r="W75" s="27" t="n"/>
      <c r="X75" s="27" t="n"/>
      <c r="Y75" s="27" t="n"/>
      <c r="Z75" s="25" t="n"/>
      <c r="AA75" s="32">
        <f>IF($A75="","",IF(OR($B75="",$C75="",$D75="",$E75="",$F75="",$K75="",$L75=""),"FALTAN DATOS",IF(OR($B75&lt;'Resumen'!$B$5,$B75&gt;'Resumen'!$B$6),"FECHA FUERA DEL PERIODO",IF(COUNTIFS($C$8:$C$107,$C75,$D$8:$D$107,$D75)&gt;1,"ORDEN DUPLICADO",IF(SUMPRODUCT(($A$8:$A$107&lt;&gt;$A75)*($A$8:$A$107&lt;&gt;"")*($C$8:$C$107=$C75)*($AB$8:$AB$107&lt;$AC75)*($AC$8:$AC$107&gt;$AB75))&gt;0,"SOLAPAMIENTO",IF(OR($Q75="",$R75="",$S75=""),"RECURSOS INCOMPLETOS",IF($N75&lt;=0,"REVISAR HORARIO","OK")))))))</f>
        <v/>
      </c>
      <c r="AB75" s="51">
        <f>IF(OR($A75="",$B75="",$K75=""),"",$B75+$K75)</f>
        <v/>
      </c>
      <c r="AC75" s="51">
        <f>IF(OR($A75="",$B75="",$K75="",$L75=""),"",$B75+$L75+IF($L75&lt;$K75,1,0))</f>
        <v/>
      </c>
    </row>
    <row r="76">
      <c r="A76" s="25" t="n"/>
      <c r="B76" s="26" t="n"/>
      <c r="C76" s="25" t="n"/>
      <c r="D76" s="25" t="n"/>
      <c r="E76" s="25" t="n"/>
      <c r="F76" s="27" t="n"/>
      <c r="G76" s="27" t="n"/>
      <c r="H76" s="27" t="n"/>
      <c r="I76" s="27" t="n"/>
      <c r="J76" s="28" t="n"/>
      <c r="K76" s="48" t="n"/>
      <c r="L76" s="48" t="n"/>
      <c r="M76" s="49" t="n"/>
      <c r="N76" s="50">
        <f>IF(OR($A76="",$K76="",$L76=""),"",MAX(0,MOD($L76-$K76,1)*24-IF($M76="",0,$M76)))</f>
        <v/>
      </c>
      <c r="O76" s="27" t="n"/>
      <c r="P76" s="25" t="n"/>
      <c r="Q76" s="25" t="n"/>
      <c r="R76" s="25" t="n"/>
      <c r="S76" s="25" t="n"/>
      <c r="T76" s="27" t="n"/>
      <c r="U76" s="27" t="n"/>
      <c r="V76" s="27" t="n"/>
      <c r="W76" s="27" t="n"/>
      <c r="X76" s="27" t="n"/>
      <c r="Y76" s="27" t="n"/>
      <c r="Z76" s="25" t="n"/>
      <c r="AA76" s="32">
        <f>IF($A76="","",IF(OR($B76="",$C76="",$D76="",$E76="",$F76="",$K76="",$L76=""),"FALTAN DATOS",IF(OR($B76&lt;'Resumen'!$B$5,$B76&gt;'Resumen'!$B$6),"FECHA FUERA DEL PERIODO",IF(COUNTIFS($C$8:$C$107,$C76,$D$8:$D$107,$D76)&gt;1,"ORDEN DUPLICADO",IF(SUMPRODUCT(($A$8:$A$107&lt;&gt;$A76)*($A$8:$A$107&lt;&gt;"")*($C$8:$C$107=$C76)*($AB$8:$AB$107&lt;$AC76)*($AC$8:$AC$107&gt;$AB76))&gt;0,"SOLAPAMIENTO",IF(OR($Q76="",$R76="",$S76=""),"RECURSOS INCOMPLETOS",IF($N76&lt;=0,"REVISAR HORARIO","OK")))))))</f>
        <v/>
      </c>
      <c r="AB76" s="51">
        <f>IF(OR($A76="",$B76="",$K76=""),"",$B76+$K76)</f>
        <v/>
      </c>
      <c r="AC76" s="51">
        <f>IF(OR($A76="",$B76="",$K76="",$L76=""),"",$B76+$L76+IF($L76&lt;$K76,1,0))</f>
        <v/>
      </c>
    </row>
    <row r="77">
      <c r="A77" s="25" t="n"/>
      <c r="B77" s="26" t="n"/>
      <c r="C77" s="25" t="n"/>
      <c r="D77" s="25" t="n"/>
      <c r="E77" s="25" t="n"/>
      <c r="F77" s="27" t="n"/>
      <c r="G77" s="27" t="n"/>
      <c r="H77" s="27" t="n"/>
      <c r="I77" s="27" t="n"/>
      <c r="J77" s="28" t="n"/>
      <c r="K77" s="48" t="n"/>
      <c r="L77" s="48" t="n"/>
      <c r="M77" s="49" t="n"/>
      <c r="N77" s="50">
        <f>IF(OR($A77="",$K77="",$L77=""),"",MAX(0,MOD($L77-$K77,1)*24-IF($M77="",0,$M77)))</f>
        <v/>
      </c>
      <c r="O77" s="27" t="n"/>
      <c r="P77" s="25" t="n"/>
      <c r="Q77" s="25" t="n"/>
      <c r="R77" s="25" t="n"/>
      <c r="S77" s="25" t="n"/>
      <c r="T77" s="27" t="n"/>
      <c r="U77" s="27" t="n"/>
      <c r="V77" s="27" t="n"/>
      <c r="W77" s="27" t="n"/>
      <c r="X77" s="27" t="n"/>
      <c r="Y77" s="27" t="n"/>
      <c r="Z77" s="25" t="n"/>
      <c r="AA77" s="32">
        <f>IF($A77="","",IF(OR($B77="",$C77="",$D77="",$E77="",$F77="",$K77="",$L77=""),"FALTAN DATOS",IF(OR($B77&lt;'Resumen'!$B$5,$B77&gt;'Resumen'!$B$6),"FECHA FUERA DEL PERIODO",IF(COUNTIFS($C$8:$C$107,$C77,$D$8:$D$107,$D77)&gt;1,"ORDEN DUPLICADO",IF(SUMPRODUCT(($A$8:$A$107&lt;&gt;$A77)*($A$8:$A$107&lt;&gt;"")*($C$8:$C$107=$C77)*($AB$8:$AB$107&lt;$AC77)*($AC$8:$AC$107&gt;$AB77))&gt;0,"SOLAPAMIENTO",IF(OR($Q77="",$R77="",$S77=""),"RECURSOS INCOMPLETOS",IF($N77&lt;=0,"REVISAR HORARIO","OK")))))))</f>
        <v/>
      </c>
      <c r="AB77" s="51">
        <f>IF(OR($A77="",$B77="",$K77=""),"",$B77+$K77)</f>
        <v/>
      </c>
      <c r="AC77" s="51">
        <f>IF(OR($A77="",$B77="",$K77="",$L77=""),"",$B77+$L77+IF($L77&lt;$K77,1,0))</f>
        <v/>
      </c>
    </row>
    <row r="78">
      <c r="A78" s="25" t="n"/>
      <c r="B78" s="26" t="n"/>
      <c r="C78" s="25" t="n"/>
      <c r="D78" s="25" t="n"/>
      <c r="E78" s="25" t="n"/>
      <c r="F78" s="27" t="n"/>
      <c r="G78" s="27" t="n"/>
      <c r="H78" s="27" t="n"/>
      <c r="I78" s="27" t="n"/>
      <c r="J78" s="28" t="n"/>
      <c r="K78" s="48" t="n"/>
      <c r="L78" s="48" t="n"/>
      <c r="M78" s="49" t="n"/>
      <c r="N78" s="50">
        <f>IF(OR($A78="",$K78="",$L78=""),"",MAX(0,MOD($L78-$K78,1)*24-IF($M78="",0,$M78)))</f>
        <v/>
      </c>
      <c r="O78" s="27" t="n"/>
      <c r="P78" s="25" t="n"/>
      <c r="Q78" s="25" t="n"/>
      <c r="R78" s="25" t="n"/>
      <c r="S78" s="25" t="n"/>
      <c r="T78" s="27" t="n"/>
      <c r="U78" s="27" t="n"/>
      <c r="V78" s="27" t="n"/>
      <c r="W78" s="27" t="n"/>
      <c r="X78" s="27" t="n"/>
      <c r="Y78" s="27" t="n"/>
      <c r="Z78" s="25" t="n"/>
      <c r="AA78" s="32">
        <f>IF($A78="","",IF(OR($B78="",$C78="",$D78="",$E78="",$F78="",$K78="",$L78=""),"FALTAN DATOS",IF(OR($B78&lt;'Resumen'!$B$5,$B78&gt;'Resumen'!$B$6),"FECHA FUERA DEL PERIODO",IF(COUNTIFS($C$8:$C$107,$C78,$D$8:$D$107,$D78)&gt;1,"ORDEN DUPLICADO",IF(SUMPRODUCT(($A$8:$A$107&lt;&gt;$A78)*($A$8:$A$107&lt;&gt;"")*($C$8:$C$107=$C78)*($AB$8:$AB$107&lt;$AC78)*($AC$8:$AC$107&gt;$AB78))&gt;0,"SOLAPAMIENTO",IF(OR($Q78="",$R78="",$S78=""),"RECURSOS INCOMPLETOS",IF($N78&lt;=0,"REVISAR HORARIO","OK")))))))</f>
        <v/>
      </c>
      <c r="AB78" s="51">
        <f>IF(OR($A78="",$B78="",$K78=""),"",$B78+$K78)</f>
        <v/>
      </c>
      <c r="AC78" s="51">
        <f>IF(OR($A78="",$B78="",$K78="",$L78=""),"",$B78+$L78+IF($L78&lt;$K78,1,0))</f>
        <v/>
      </c>
    </row>
    <row r="79">
      <c r="A79" s="25" t="n"/>
      <c r="B79" s="26" t="n"/>
      <c r="C79" s="25" t="n"/>
      <c r="D79" s="25" t="n"/>
      <c r="E79" s="25" t="n"/>
      <c r="F79" s="27" t="n"/>
      <c r="G79" s="27" t="n"/>
      <c r="H79" s="27" t="n"/>
      <c r="I79" s="27" t="n"/>
      <c r="J79" s="28" t="n"/>
      <c r="K79" s="48" t="n"/>
      <c r="L79" s="48" t="n"/>
      <c r="M79" s="49" t="n"/>
      <c r="N79" s="50">
        <f>IF(OR($A79="",$K79="",$L79=""),"",MAX(0,MOD($L79-$K79,1)*24-IF($M79="",0,$M79)))</f>
        <v/>
      </c>
      <c r="O79" s="27" t="n"/>
      <c r="P79" s="25" t="n"/>
      <c r="Q79" s="25" t="n"/>
      <c r="R79" s="25" t="n"/>
      <c r="S79" s="25" t="n"/>
      <c r="T79" s="27" t="n"/>
      <c r="U79" s="27" t="n"/>
      <c r="V79" s="27" t="n"/>
      <c r="W79" s="27" t="n"/>
      <c r="X79" s="27" t="n"/>
      <c r="Y79" s="27" t="n"/>
      <c r="Z79" s="25" t="n"/>
      <c r="AA79" s="32">
        <f>IF($A79="","",IF(OR($B79="",$C79="",$D79="",$E79="",$F79="",$K79="",$L79=""),"FALTAN DATOS",IF(OR($B79&lt;'Resumen'!$B$5,$B79&gt;'Resumen'!$B$6),"FECHA FUERA DEL PERIODO",IF(COUNTIFS($C$8:$C$107,$C79,$D$8:$D$107,$D79)&gt;1,"ORDEN DUPLICADO",IF(SUMPRODUCT(($A$8:$A$107&lt;&gt;$A79)*($A$8:$A$107&lt;&gt;"")*($C$8:$C$107=$C79)*($AB$8:$AB$107&lt;$AC79)*($AC$8:$AC$107&gt;$AB79))&gt;0,"SOLAPAMIENTO",IF(OR($Q79="",$R79="",$S79=""),"RECURSOS INCOMPLETOS",IF($N79&lt;=0,"REVISAR HORARIO","OK")))))))</f>
        <v/>
      </c>
      <c r="AB79" s="51">
        <f>IF(OR($A79="",$B79="",$K79=""),"",$B79+$K79)</f>
        <v/>
      </c>
      <c r="AC79" s="51">
        <f>IF(OR($A79="",$B79="",$K79="",$L79=""),"",$B79+$L79+IF($L79&lt;$K79,1,0))</f>
        <v/>
      </c>
    </row>
    <row r="80">
      <c r="A80" s="25" t="n"/>
      <c r="B80" s="26" t="n"/>
      <c r="C80" s="25" t="n"/>
      <c r="D80" s="25" t="n"/>
      <c r="E80" s="25" t="n"/>
      <c r="F80" s="27" t="n"/>
      <c r="G80" s="27" t="n"/>
      <c r="H80" s="27" t="n"/>
      <c r="I80" s="27" t="n"/>
      <c r="J80" s="28" t="n"/>
      <c r="K80" s="48" t="n"/>
      <c r="L80" s="48" t="n"/>
      <c r="M80" s="49" t="n"/>
      <c r="N80" s="50">
        <f>IF(OR($A80="",$K80="",$L80=""),"",MAX(0,MOD($L80-$K80,1)*24-IF($M80="",0,$M80)))</f>
        <v/>
      </c>
      <c r="O80" s="27" t="n"/>
      <c r="P80" s="25" t="n"/>
      <c r="Q80" s="25" t="n"/>
      <c r="R80" s="25" t="n"/>
      <c r="S80" s="25" t="n"/>
      <c r="T80" s="27" t="n"/>
      <c r="U80" s="27" t="n"/>
      <c r="V80" s="27" t="n"/>
      <c r="W80" s="27" t="n"/>
      <c r="X80" s="27" t="n"/>
      <c r="Y80" s="27" t="n"/>
      <c r="Z80" s="25" t="n"/>
      <c r="AA80" s="32">
        <f>IF($A80="","",IF(OR($B80="",$C80="",$D80="",$E80="",$F80="",$K80="",$L80=""),"FALTAN DATOS",IF(OR($B80&lt;'Resumen'!$B$5,$B80&gt;'Resumen'!$B$6),"FECHA FUERA DEL PERIODO",IF(COUNTIFS($C$8:$C$107,$C80,$D$8:$D$107,$D80)&gt;1,"ORDEN DUPLICADO",IF(SUMPRODUCT(($A$8:$A$107&lt;&gt;$A80)*($A$8:$A$107&lt;&gt;"")*($C$8:$C$107=$C80)*($AB$8:$AB$107&lt;$AC80)*($AC$8:$AC$107&gt;$AB80))&gt;0,"SOLAPAMIENTO",IF(OR($Q80="",$R80="",$S80=""),"RECURSOS INCOMPLETOS",IF($N80&lt;=0,"REVISAR HORARIO","OK")))))))</f>
        <v/>
      </c>
      <c r="AB80" s="51">
        <f>IF(OR($A80="",$B80="",$K80=""),"",$B80+$K80)</f>
        <v/>
      </c>
      <c r="AC80" s="51">
        <f>IF(OR($A80="",$B80="",$K80="",$L80=""),"",$B80+$L80+IF($L80&lt;$K80,1,0))</f>
        <v/>
      </c>
    </row>
    <row r="81">
      <c r="A81" s="25" t="n"/>
      <c r="B81" s="26" t="n"/>
      <c r="C81" s="25" t="n"/>
      <c r="D81" s="25" t="n"/>
      <c r="E81" s="25" t="n"/>
      <c r="F81" s="27" t="n"/>
      <c r="G81" s="27" t="n"/>
      <c r="H81" s="27" t="n"/>
      <c r="I81" s="27" t="n"/>
      <c r="J81" s="28" t="n"/>
      <c r="K81" s="48" t="n"/>
      <c r="L81" s="48" t="n"/>
      <c r="M81" s="49" t="n"/>
      <c r="N81" s="50">
        <f>IF(OR($A81="",$K81="",$L81=""),"",MAX(0,MOD($L81-$K81,1)*24-IF($M81="",0,$M81)))</f>
        <v/>
      </c>
      <c r="O81" s="27" t="n"/>
      <c r="P81" s="25" t="n"/>
      <c r="Q81" s="25" t="n"/>
      <c r="R81" s="25" t="n"/>
      <c r="S81" s="25" t="n"/>
      <c r="T81" s="27" t="n"/>
      <c r="U81" s="27" t="n"/>
      <c r="V81" s="27" t="n"/>
      <c r="W81" s="27" t="n"/>
      <c r="X81" s="27" t="n"/>
      <c r="Y81" s="27" t="n"/>
      <c r="Z81" s="25" t="n"/>
      <c r="AA81" s="32">
        <f>IF($A81="","",IF(OR($B81="",$C81="",$D81="",$E81="",$F81="",$K81="",$L81=""),"FALTAN DATOS",IF(OR($B81&lt;'Resumen'!$B$5,$B81&gt;'Resumen'!$B$6),"FECHA FUERA DEL PERIODO",IF(COUNTIFS($C$8:$C$107,$C81,$D$8:$D$107,$D81)&gt;1,"ORDEN DUPLICADO",IF(SUMPRODUCT(($A$8:$A$107&lt;&gt;$A81)*($A$8:$A$107&lt;&gt;"")*($C$8:$C$107=$C81)*($AB$8:$AB$107&lt;$AC81)*($AC$8:$AC$107&gt;$AB81))&gt;0,"SOLAPAMIENTO",IF(OR($Q81="",$R81="",$S81=""),"RECURSOS INCOMPLETOS",IF($N81&lt;=0,"REVISAR HORARIO","OK")))))))</f>
        <v/>
      </c>
      <c r="AB81" s="51">
        <f>IF(OR($A81="",$B81="",$K81=""),"",$B81+$K81)</f>
        <v/>
      </c>
      <c r="AC81" s="51">
        <f>IF(OR($A81="",$B81="",$K81="",$L81=""),"",$B81+$L81+IF($L81&lt;$K81,1,0))</f>
        <v/>
      </c>
    </row>
    <row r="82">
      <c r="A82" s="25" t="n"/>
      <c r="B82" s="26" t="n"/>
      <c r="C82" s="25" t="n"/>
      <c r="D82" s="25" t="n"/>
      <c r="E82" s="25" t="n"/>
      <c r="F82" s="27" t="n"/>
      <c r="G82" s="27" t="n"/>
      <c r="H82" s="27" t="n"/>
      <c r="I82" s="27" t="n"/>
      <c r="J82" s="28" t="n"/>
      <c r="K82" s="48" t="n"/>
      <c r="L82" s="48" t="n"/>
      <c r="M82" s="49" t="n"/>
      <c r="N82" s="50">
        <f>IF(OR($A82="",$K82="",$L82=""),"",MAX(0,MOD($L82-$K82,1)*24-IF($M82="",0,$M82)))</f>
        <v/>
      </c>
      <c r="O82" s="27" t="n"/>
      <c r="P82" s="25" t="n"/>
      <c r="Q82" s="25" t="n"/>
      <c r="R82" s="25" t="n"/>
      <c r="S82" s="25" t="n"/>
      <c r="T82" s="27" t="n"/>
      <c r="U82" s="27" t="n"/>
      <c r="V82" s="27" t="n"/>
      <c r="W82" s="27" t="n"/>
      <c r="X82" s="27" t="n"/>
      <c r="Y82" s="27" t="n"/>
      <c r="Z82" s="25" t="n"/>
      <c r="AA82" s="32">
        <f>IF($A82="","",IF(OR($B82="",$C82="",$D82="",$E82="",$F82="",$K82="",$L82=""),"FALTAN DATOS",IF(OR($B82&lt;'Resumen'!$B$5,$B82&gt;'Resumen'!$B$6),"FECHA FUERA DEL PERIODO",IF(COUNTIFS($C$8:$C$107,$C82,$D$8:$D$107,$D82)&gt;1,"ORDEN DUPLICADO",IF(SUMPRODUCT(($A$8:$A$107&lt;&gt;$A82)*($A$8:$A$107&lt;&gt;"")*($C$8:$C$107=$C82)*($AB$8:$AB$107&lt;$AC82)*($AC$8:$AC$107&gt;$AB82))&gt;0,"SOLAPAMIENTO",IF(OR($Q82="",$R82="",$S82=""),"RECURSOS INCOMPLETOS",IF($N82&lt;=0,"REVISAR HORARIO","OK")))))))</f>
        <v/>
      </c>
      <c r="AB82" s="51">
        <f>IF(OR($A82="",$B82="",$K82=""),"",$B82+$K82)</f>
        <v/>
      </c>
      <c r="AC82" s="51">
        <f>IF(OR($A82="",$B82="",$K82="",$L82=""),"",$B82+$L82+IF($L82&lt;$K82,1,0))</f>
        <v/>
      </c>
    </row>
    <row r="83">
      <c r="A83" s="25" t="n"/>
      <c r="B83" s="26" t="n"/>
      <c r="C83" s="25" t="n"/>
      <c r="D83" s="25" t="n"/>
      <c r="E83" s="25" t="n"/>
      <c r="F83" s="27" t="n"/>
      <c r="G83" s="27" t="n"/>
      <c r="H83" s="27" t="n"/>
      <c r="I83" s="27" t="n"/>
      <c r="J83" s="28" t="n"/>
      <c r="K83" s="48" t="n"/>
      <c r="L83" s="48" t="n"/>
      <c r="M83" s="49" t="n"/>
      <c r="N83" s="50">
        <f>IF(OR($A83="",$K83="",$L83=""),"",MAX(0,MOD($L83-$K83,1)*24-IF($M83="",0,$M83)))</f>
        <v/>
      </c>
      <c r="O83" s="27" t="n"/>
      <c r="P83" s="25" t="n"/>
      <c r="Q83" s="25" t="n"/>
      <c r="R83" s="25" t="n"/>
      <c r="S83" s="25" t="n"/>
      <c r="T83" s="27" t="n"/>
      <c r="U83" s="27" t="n"/>
      <c r="V83" s="27" t="n"/>
      <c r="W83" s="27" t="n"/>
      <c r="X83" s="27" t="n"/>
      <c r="Y83" s="27" t="n"/>
      <c r="Z83" s="25" t="n"/>
      <c r="AA83" s="32">
        <f>IF($A83="","",IF(OR($B83="",$C83="",$D83="",$E83="",$F83="",$K83="",$L83=""),"FALTAN DATOS",IF(OR($B83&lt;'Resumen'!$B$5,$B83&gt;'Resumen'!$B$6),"FECHA FUERA DEL PERIODO",IF(COUNTIFS($C$8:$C$107,$C83,$D$8:$D$107,$D83)&gt;1,"ORDEN DUPLICADO",IF(SUMPRODUCT(($A$8:$A$107&lt;&gt;$A83)*($A$8:$A$107&lt;&gt;"")*($C$8:$C$107=$C83)*($AB$8:$AB$107&lt;$AC83)*($AC$8:$AC$107&gt;$AB83))&gt;0,"SOLAPAMIENTO",IF(OR($Q83="",$R83="",$S83=""),"RECURSOS INCOMPLETOS",IF($N83&lt;=0,"REVISAR HORARIO","OK")))))))</f>
        <v/>
      </c>
      <c r="AB83" s="51">
        <f>IF(OR($A83="",$B83="",$K83=""),"",$B83+$K83)</f>
        <v/>
      </c>
      <c r="AC83" s="51">
        <f>IF(OR($A83="",$B83="",$K83="",$L83=""),"",$B83+$L83+IF($L83&lt;$K83,1,0))</f>
        <v/>
      </c>
    </row>
    <row r="84">
      <c r="A84" s="25" t="n"/>
      <c r="B84" s="26" t="n"/>
      <c r="C84" s="25" t="n"/>
      <c r="D84" s="25" t="n"/>
      <c r="E84" s="25" t="n"/>
      <c r="F84" s="27" t="n"/>
      <c r="G84" s="27" t="n"/>
      <c r="H84" s="27" t="n"/>
      <c r="I84" s="27" t="n"/>
      <c r="J84" s="28" t="n"/>
      <c r="K84" s="48" t="n"/>
      <c r="L84" s="48" t="n"/>
      <c r="M84" s="49" t="n"/>
      <c r="N84" s="50">
        <f>IF(OR($A84="",$K84="",$L84=""),"",MAX(0,MOD($L84-$K84,1)*24-IF($M84="",0,$M84)))</f>
        <v/>
      </c>
      <c r="O84" s="27" t="n"/>
      <c r="P84" s="25" t="n"/>
      <c r="Q84" s="25" t="n"/>
      <c r="R84" s="25" t="n"/>
      <c r="S84" s="25" t="n"/>
      <c r="T84" s="27" t="n"/>
      <c r="U84" s="27" t="n"/>
      <c r="V84" s="27" t="n"/>
      <c r="W84" s="27" t="n"/>
      <c r="X84" s="27" t="n"/>
      <c r="Y84" s="27" t="n"/>
      <c r="Z84" s="25" t="n"/>
      <c r="AA84" s="32">
        <f>IF($A84="","",IF(OR($B84="",$C84="",$D84="",$E84="",$F84="",$K84="",$L84=""),"FALTAN DATOS",IF(OR($B84&lt;'Resumen'!$B$5,$B84&gt;'Resumen'!$B$6),"FECHA FUERA DEL PERIODO",IF(COUNTIFS($C$8:$C$107,$C84,$D$8:$D$107,$D84)&gt;1,"ORDEN DUPLICADO",IF(SUMPRODUCT(($A$8:$A$107&lt;&gt;$A84)*($A$8:$A$107&lt;&gt;"")*($C$8:$C$107=$C84)*($AB$8:$AB$107&lt;$AC84)*($AC$8:$AC$107&gt;$AB84))&gt;0,"SOLAPAMIENTO",IF(OR($Q84="",$R84="",$S84=""),"RECURSOS INCOMPLETOS",IF($N84&lt;=0,"REVISAR HORARIO","OK")))))))</f>
        <v/>
      </c>
      <c r="AB84" s="51">
        <f>IF(OR($A84="",$B84="",$K84=""),"",$B84+$K84)</f>
        <v/>
      </c>
      <c r="AC84" s="51">
        <f>IF(OR($A84="",$B84="",$K84="",$L84=""),"",$B84+$L84+IF($L84&lt;$K84,1,0))</f>
        <v/>
      </c>
    </row>
    <row r="85">
      <c r="A85" s="25" t="n"/>
      <c r="B85" s="26" t="n"/>
      <c r="C85" s="25" t="n"/>
      <c r="D85" s="25" t="n"/>
      <c r="E85" s="25" t="n"/>
      <c r="F85" s="27" t="n"/>
      <c r="G85" s="27" t="n"/>
      <c r="H85" s="27" t="n"/>
      <c r="I85" s="27" t="n"/>
      <c r="J85" s="28" t="n"/>
      <c r="K85" s="48" t="n"/>
      <c r="L85" s="48" t="n"/>
      <c r="M85" s="49" t="n"/>
      <c r="N85" s="50">
        <f>IF(OR($A85="",$K85="",$L85=""),"",MAX(0,MOD($L85-$K85,1)*24-IF($M85="",0,$M85)))</f>
        <v/>
      </c>
      <c r="O85" s="27" t="n"/>
      <c r="P85" s="25" t="n"/>
      <c r="Q85" s="25" t="n"/>
      <c r="R85" s="25" t="n"/>
      <c r="S85" s="25" t="n"/>
      <c r="T85" s="27" t="n"/>
      <c r="U85" s="27" t="n"/>
      <c r="V85" s="27" t="n"/>
      <c r="W85" s="27" t="n"/>
      <c r="X85" s="27" t="n"/>
      <c r="Y85" s="27" t="n"/>
      <c r="Z85" s="25" t="n"/>
      <c r="AA85" s="32">
        <f>IF($A85="","",IF(OR($B85="",$C85="",$D85="",$E85="",$F85="",$K85="",$L85=""),"FALTAN DATOS",IF(OR($B85&lt;'Resumen'!$B$5,$B85&gt;'Resumen'!$B$6),"FECHA FUERA DEL PERIODO",IF(COUNTIFS($C$8:$C$107,$C85,$D$8:$D$107,$D85)&gt;1,"ORDEN DUPLICADO",IF(SUMPRODUCT(($A$8:$A$107&lt;&gt;$A85)*($A$8:$A$107&lt;&gt;"")*($C$8:$C$107=$C85)*($AB$8:$AB$107&lt;$AC85)*($AC$8:$AC$107&gt;$AB85))&gt;0,"SOLAPAMIENTO",IF(OR($Q85="",$R85="",$S85=""),"RECURSOS INCOMPLETOS",IF($N85&lt;=0,"REVISAR HORARIO","OK")))))))</f>
        <v/>
      </c>
      <c r="AB85" s="51">
        <f>IF(OR($A85="",$B85="",$K85=""),"",$B85+$K85)</f>
        <v/>
      </c>
      <c r="AC85" s="51">
        <f>IF(OR($A85="",$B85="",$K85="",$L85=""),"",$B85+$L85+IF($L85&lt;$K85,1,0))</f>
        <v/>
      </c>
    </row>
    <row r="86">
      <c r="A86" s="25" t="n"/>
      <c r="B86" s="26" t="n"/>
      <c r="C86" s="25" t="n"/>
      <c r="D86" s="25" t="n"/>
      <c r="E86" s="25" t="n"/>
      <c r="F86" s="27" t="n"/>
      <c r="G86" s="27" t="n"/>
      <c r="H86" s="27" t="n"/>
      <c r="I86" s="27" t="n"/>
      <c r="J86" s="28" t="n"/>
      <c r="K86" s="48" t="n"/>
      <c r="L86" s="48" t="n"/>
      <c r="M86" s="49" t="n"/>
      <c r="N86" s="50">
        <f>IF(OR($A86="",$K86="",$L86=""),"",MAX(0,MOD($L86-$K86,1)*24-IF($M86="",0,$M86)))</f>
        <v/>
      </c>
      <c r="O86" s="27" t="n"/>
      <c r="P86" s="25" t="n"/>
      <c r="Q86" s="25" t="n"/>
      <c r="R86" s="25" t="n"/>
      <c r="S86" s="25" t="n"/>
      <c r="T86" s="27" t="n"/>
      <c r="U86" s="27" t="n"/>
      <c r="V86" s="27" t="n"/>
      <c r="W86" s="27" t="n"/>
      <c r="X86" s="27" t="n"/>
      <c r="Y86" s="27" t="n"/>
      <c r="Z86" s="25" t="n"/>
      <c r="AA86" s="32">
        <f>IF($A86="","",IF(OR($B86="",$C86="",$D86="",$E86="",$F86="",$K86="",$L86=""),"FALTAN DATOS",IF(OR($B86&lt;'Resumen'!$B$5,$B86&gt;'Resumen'!$B$6),"FECHA FUERA DEL PERIODO",IF(COUNTIFS($C$8:$C$107,$C86,$D$8:$D$107,$D86)&gt;1,"ORDEN DUPLICADO",IF(SUMPRODUCT(($A$8:$A$107&lt;&gt;$A86)*($A$8:$A$107&lt;&gt;"")*($C$8:$C$107=$C86)*($AB$8:$AB$107&lt;$AC86)*($AC$8:$AC$107&gt;$AB86))&gt;0,"SOLAPAMIENTO",IF(OR($Q86="",$R86="",$S86=""),"RECURSOS INCOMPLETOS",IF($N86&lt;=0,"REVISAR HORARIO","OK")))))))</f>
        <v/>
      </c>
      <c r="AB86" s="51">
        <f>IF(OR($A86="",$B86="",$K86=""),"",$B86+$K86)</f>
        <v/>
      </c>
      <c r="AC86" s="51">
        <f>IF(OR($A86="",$B86="",$K86="",$L86=""),"",$B86+$L86+IF($L86&lt;$K86,1,0))</f>
        <v/>
      </c>
    </row>
    <row r="87">
      <c r="A87" s="25" t="n"/>
      <c r="B87" s="26" t="n"/>
      <c r="C87" s="25" t="n"/>
      <c r="D87" s="25" t="n"/>
      <c r="E87" s="25" t="n"/>
      <c r="F87" s="27" t="n"/>
      <c r="G87" s="27" t="n"/>
      <c r="H87" s="27" t="n"/>
      <c r="I87" s="27" t="n"/>
      <c r="J87" s="28" t="n"/>
      <c r="K87" s="48" t="n"/>
      <c r="L87" s="48" t="n"/>
      <c r="M87" s="49" t="n"/>
      <c r="N87" s="50">
        <f>IF(OR($A87="",$K87="",$L87=""),"",MAX(0,MOD($L87-$K87,1)*24-IF($M87="",0,$M87)))</f>
        <v/>
      </c>
      <c r="O87" s="27" t="n"/>
      <c r="P87" s="25" t="n"/>
      <c r="Q87" s="25" t="n"/>
      <c r="R87" s="25" t="n"/>
      <c r="S87" s="25" t="n"/>
      <c r="T87" s="27" t="n"/>
      <c r="U87" s="27" t="n"/>
      <c r="V87" s="27" t="n"/>
      <c r="W87" s="27" t="n"/>
      <c r="X87" s="27" t="n"/>
      <c r="Y87" s="27" t="n"/>
      <c r="Z87" s="25" t="n"/>
      <c r="AA87" s="32">
        <f>IF($A87="","",IF(OR($B87="",$C87="",$D87="",$E87="",$F87="",$K87="",$L87=""),"FALTAN DATOS",IF(OR($B87&lt;'Resumen'!$B$5,$B87&gt;'Resumen'!$B$6),"FECHA FUERA DEL PERIODO",IF(COUNTIFS($C$8:$C$107,$C87,$D$8:$D$107,$D87)&gt;1,"ORDEN DUPLICADO",IF(SUMPRODUCT(($A$8:$A$107&lt;&gt;$A87)*($A$8:$A$107&lt;&gt;"")*($C$8:$C$107=$C87)*($AB$8:$AB$107&lt;$AC87)*($AC$8:$AC$107&gt;$AB87))&gt;0,"SOLAPAMIENTO",IF(OR($Q87="",$R87="",$S87=""),"RECURSOS INCOMPLETOS",IF($N87&lt;=0,"REVISAR HORARIO","OK")))))))</f>
        <v/>
      </c>
      <c r="AB87" s="51">
        <f>IF(OR($A87="",$B87="",$K87=""),"",$B87+$K87)</f>
        <v/>
      </c>
      <c r="AC87" s="51">
        <f>IF(OR($A87="",$B87="",$K87="",$L87=""),"",$B87+$L87+IF($L87&lt;$K87,1,0))</f>
        <v/>
      </c>
    </row>
    <row r="88">
      <c r="A88" s="25" t="n"/>
      <c r="B88" s="26" t="n"/>
      <c r="C88" s="25" t="n"/>
      <c r="D88" s="25" t="n"/>
      <c r="E88" s="25" t="n"/>
      <c r="F88" s="27" t="n"/>
      <c r="G88" s="27" t="n"/>
      <c r="H88" s="27" t="n"/>
      <c r="I88" s="27" t="n"/>
      <c r="J88" s="28" t="n"/>
      <c r="K88" s="48" t="n"/>
      <c r="L88" s="48" t="n"/>
      <c r="M88" s="49" t="n"/>
      <c r="N88" s="50">
        <f>IF(OR($A88="",$K88="",$L88=""),"",MAX(0,MOD($L88-$K88,1)*24-IF($M88="",0,$M88)))</f>
        <v/>
      </c>
      <c r="O88" s="27" t="n"/>
      <c r="P88" s="25" t="n"/>
      <c r="Q88" s="25" t="n"/>
      <c r="R88" s="25" t="n"/>
      <c r="S88" s="25" t="n"/>
      <c r="T88" s="27" t="n"/>
      <c r="U88" s="27" t="n"/>
      <c r="V88" s="27" t="n"/>
      <c r="W88" s="27" t="n"/>
      <c r="X88" s="27" t="n"/>
      <c r="Y88" s="27" t="n"/>
      <c r="Z88" s="25" t="n"/>
      <c r="AA88" s="32">
        <f>IF($A88="","",IF(OR($B88="",$C88="",$D88="",$E88="",$F88="",$K88="",$L88=""),"FALTAN DATOS",IF(OR($B88&lt;'Resumen'!$B$5,$B88&gt;'Resumen'!$B$6),"FECHA FUERA DEL PERIODO",IF(COUNTIFS($C$8:$C$107,$C88,$D$8:$D$107,$D88)&gt;1,"ORDEN DUPLICADO",IF(SUMPRODUCT(($A$8:$A$107&lt;&gt;$A88)*($A$8:$A$107&lt;&gt;"")*($C$8:$C$107=$C88)*($AB$8:$AB$107&lt;$AC88)*($AC$8:$AC$107&gt;$AB88))&gt;0,"SOLAPAMIENTO",IF(OR($Q88="",$R88="",$S88=""),"RECURSOS INCOMPLETOS",IF($N88&lt;=0,"REVISAR HORARIO","OK")))))))</f>
        <v/>
      </c>
      <c r="AB88" s="51">
        <f>IF(OR($A88="",$B88="",$K88=""),"",$B88+$K88)</f>
        <v/>
      </c>
      <c r="AC88" s="51">
        <f>IF(OR($A88="",$B88="",$K88="",$L88=""),"",$B88+$L88+IF($L88&lt;$K88,1,0))</f>
        <v/>
      </c>
    </row>
    <row r="89">
      <c r="A89" s="25" t="n"/>
      <c r="B89" s="26" t="n"/>
      <c r="C89" s="25" t="n"/>
      <c r="D89" s="25" t="n"/>
      <c r="E89" s="25" t="n"/>
      <c r="F89" s="27" t="n"/>
      <c r="G89" s="27" t="n"/>
      <c r="H89" s="27" t="n"/>
      <c r="I89" s="27" t="n"/>
      <c r="J89" s="28" t="n"/>
      <c r="K89" s="48" t="n"/>
      <c r="L89" s="48" t="n"/>
      <c r="M89" s="49" t="n"/>
      <c r="N89" s="50">
        <f>IF(OR($A89="",$K89="",$L89=""),"",MAX(0,MOD($L89-$K89,1)*24-IF($M89="",0,$M89)))</f>
        <v/>
      </c>
      <c r="O89" s="27" t="n"/>
      <c r="P89" s="25" t="n"/>
      <c r="Q89" s="25" t="n"/>
      <c r="R89" s="25" t="n"/>
      <c r="S89" s="25" t="n"/>
      <c r="T89" s="27" t="n"/>
      <c r="U89" s="27" t="n"/>
      <c r="V89" s="27" t="n"/>
      <c r="W89" s="27" t="n"/>
      <c r="X89" s="27" t="n"/>
      <c r="Y89" s="27" t="n"/>
      <c r="Z89" s="25" t="n"/>
      <c r="AA89" s="32">
        <f>IF($A89="","",IF(OR($B89="",$C89="",$D89="",$E89="",$F89="",$K89="",$L89=""),"FALTAN DATOS",IF(OR($B89&lt;'Resumen'!$B$5,$B89&gt;'Resumen'!$B$6),"FECHA FUERA DEL PERIODO",IF(COUNTIFS($C$8:$C$107,$C89,$D$8:$D$107,$D89)&gt;1,"ORDEN DUPLICADO",IF(SUMPRODUCT(($A$8:$A$107&lt;&gt;$A89)*($A$8:$A$107&lt;&gt;"")*($C$8:$C$107=$C89)*($AB$8:$AB$107&lt;$AC89)*($AC$8:$AC$107&gt;$AB89))&gt;0,"SOLAPAMIENTO",IF(OR($Q89="",$R89="",$S89=""),"RECURSOS INCOMPLETOS",IF($N89&lt;=0,"REVISAR HORARIO","OK")))))))</f>
        <v/>
      </c>
      <c r="AB89" s="51">
        <f>IF(OR($A89="",$B89="",$K89=""),"",$B89+$K89)</f>
        <v/>
      </c>
      <c r="AC89" s="51">
        <f>IF(OR($A89="",$B89="",$K89="",$L89=""),"",$B89+$L89+IF($L89&lt;$K89,1,0))</f>
        <v/>
      </c>
    </row>
    <row r="90">
      <c r="A90" s="25" t="n"/>
      <c r="B90" s="26" t="n"/>
      <c r="C90" s="25" t="n"/>
      <c r="D90" s="25" t="n"/>
      <c r="E90" s="25" t="n"/>
      <c r="F90" s="27" t="n"/>
      <c r="G90" s="27" t="n"/>
      <c r="H90" s="27" t="n"/>
      <c r="I90" s="27" t="n"/>
      <c r="J90" s="28" t="n"/>
      <c r="K90" s="48" t="n"/>
      <c r="L90" s="48" t="n"/>
      <c r="M90" s="49" t="n"/>
      <c r="N90" s="50">
        <f>IF(OR($A90="",$K90="",$L90=""),"",MAX(0,MOD($L90-$K90,1)*24-IF($M90="",0,$M90)))</f>
        <v/>
      </c>
      <c r="O90" s="27" t="n"/>
      <c r="P90" s="25" t="n"/>
      <c r="Q90" s="25" t="n"/>
      <c r="R90" s="25" t="n"/>
      <c r="S90" s="25" t="n"/>
      <c r="T90" s="27" t="n"/>
      <c r="U90" s="27" t="n"/>
      <c r="V90" s="27" t="n"/>
      <c r="W90" s="27" t="n"/>
      <c r="X90" s="27" t="n"/>
      <c r="Y90" s="27" t="n"/>
      <c r="Z90" s="25" t="n"/>
      <c r="AA90" s="32">
        <f>IF($A90="","",IF(OR($B90="",$C90="",$D90="",$E90="",$F90="",$K90="",$L90=""),"FALTAN DATOS",IF(OR($B90&lt;'Resumen'!$B$5,$B90&gt;'Resumen'!$B$6),"FECHA FUERA DEL PERIODO",IF(COUNTIFS($C$8:$C$107,$C90,$D$8:$D$107,$D90)&gt;1,"ORDEN DUPLICADO",IF(SUMPRODUCT(($A$8:$A$107&lt;&gt;$A90)*($A$8:$A$107&lt;&gt;"")*($C$8:$C$107=$C90)*($AB$8:$AB$107&lt;$AC90)*($AC$8:$AC$107&gt;$AB90))&gt;0,"SOLAPAMIENTO",IF(OR($Q90="",$R90="",$S90=""),"RECURSOS INCOMPLETOS",IF($N90&lt;=0,"REVISAR HORARIO","OK")))))))</f>
        <v/>
      </c>
      <c r="AB90" s="51">
        <f>IF(OR($A90="",$B90="",$K90=""),"",$B90+$K90)</f>
        <v/>
      </c>
      <c r="AC90" s="51">
        <f>IF(OR($A90="",$B90="",$K90="",$L90=""),"",$B90+$L90+IF($L90&lt;$K90,1,0))</f>
        <v/>
      </c>
    </row>
    <row r="91">
      <c r="A91" s="25" t="n"/>
      <c r="B91" s="26" t="n"/>
      <c r="C91" s="25" t="n"/>
      <c r="D91" s="25" t="n"/>
      <c r="E91" s="25" t="n"/>
      <c r="F91" s="27" t="n"/>
      <c r="G91" s="27" t="n"/>
      <c r="H91" s="27" t="n"/>
      <c r="I91" s="27" t="n"/>
      <c r="J91" s="28" t="n"/>
      <c r="K91" s="48" t="n"/>
      <c r="L91" s="48" t="n"/>
      <c r="M91" s="49" t="n"/>
      <c r="N91" s="50">
        <f>IF(OR($A91="",$K91="",$L91=""),"",MAX(0,MOD($L91-$K91,1)*24-IF($M91="",0,$M91)))</f>
        <v/>
      </c>
      <c r="O91" s="27" t="n"/>
      <c r="P91" s="25" t="n"/>
      <c r="Q91" s="25" t="n"/>
      <c r="R91" s="25" t="n"/>
      <c r="S91" s="25" t="n"/>
      <c r="T91" s="27" t="n"/>
      <c r="U91" s="27" t="n"/>
      <c r="V91" s="27" t="n"/>
      <c r="W91" s="27" t="n"/>
      <c r="X91" s="27" t="n"/>
      <c r="Y91" s="27" t="n"/>
      <c r="Z91" s="25" t="n"/>
      <c r="AA91" s="32">
        <f>IF($A91="","",IF(OR($B91="",$C91="",$D91="",$E91="",$F91="",$K91="",$L91=""),"FALTAN DATOS",IF(OR($B91&lt;'Resumen'!$B$5,$B91&gt;'Resumen'!$B$6),"FECHA FUERA DEL PERIODO",IF(COUNTIFS($C$8:$C$107,$C91,$D$8:$D$107,$D91)&gt;1,"ORDEN DUPLICADO",IF(SUMPRODUCT(($A$8:$A$107&lt;&gt;$A91)*($A$8:$A$107&lt;&gt;"")*($C$8:$C$107=$C91)*($AB$8:$AB$107&lt;$AC91)*($AC$8:$AC$107&gt;$AB91))&gt;0,"SOLAPAMIENTO",IF(OR($Q91="",$R91="",$S91=""),"RECURSOS INCOMPLETOS",IF($N91&lt;=0,"REVISAR HORARIO","OK")))))))</f>
        <v/>
      </c>
      <c r="AB91" s="51">
        <f>IF(OR($A91="",$B91="",$K91=""),"",$B91+$K91)</f>
        <v/>
      </c>
      <c r="AC91" s="51">
        <f>IF(OR($A91="",$B91="",$K91="",$L91=""),"",$B91+$L91+IF($L91&lt;$K91,1,0))</f>
        <v/>
      </c>
    </row>
    <row r="92">
      <c r="A92" s="25" t="n"/>
      <c r="B92" s="26" t="n"/>
      <c r="C92" s="25" t="n"/>
      <c r="D92" s="25" t="n"/>
      <c r="E92" s="25" t="n"/>
      <c r="F92" s="27" t="n"/>
      <c r="G92" s="27" t="n"/>
      <c r="H92" s="27" t="n"/>
      <c r="I92" s="27" t="n"/>
      <c r="J92" s="28" t="n"/>
      <c r="K92" s="48" t="n"/>
      <c r="L92" s="48" t="n"/>
      <c r="M92" s="49" t="n"/>
      <c r="N92" s="50">
        <f>IF(OR($A92="",$K92="",$L92=""),"",MAX(0,MOD($L92-$K92,1)*24-IF($M92="",0,$M92)))</f>
        <v/>
      </c>
      <c r="O92" s="27" t="n"/>
      <c r="P92" s="25" t="n"/>
      <c r="Q92" s="25" t="n"/>
      <c r="R92" s="25" t="n"/>
      <c r="S92" s="25" t="n"/>
      <c r="T92" s="27" t="n"/>
      <c r="U92" s="27" t="n"/>
      <c r="V92" s="27" t="n"/>
      <c r="W92" s="27" t="n"/>
      <c r="X92" s="27" t="n"/>
      <c r="Y92" s="27" t="n"/>
      <c r="Z92" s="25" t="n"/>
      <c r="AA92" s="32">
        <f>IF($A92="","",IF(OR($B92="",$C92="",$D92="",$E92="",$F92="",$K92="",$L92=""),"FALTAN DATOS",IF(OR($B92&lt;'Resumen'!$B$5,$B92&gt;'Resumen'!$B$6),"FECHA FUERA DEL PERIODO",IF(COUNTIFS($C$8:$C$107,$C92,$D$8:$D$107,$D92)&gt;1,"ORDEN DUPLICADO",IF(SUMPRODUCT(($A$8:$A$107&lt;&gt;$A92)*($A$8:$A$107&lt;&gt;"")*($C$8:$C$107=$C92)*($AB$8:$AB$107&lt;$AC92)*($AC$8:$AC$107&gt;$AB92))&gt;0,"SOLAPAMIENTO",IF(OR($Q92="",$R92="",$S92=""),"RECURSOS INCOMPLETOS",IF($N92&lt;=0,"REVISAR HORARIO","OK")))))))</f>
        <v/>
      </c>
      <c r="AB92" s="51">
        <f>IF(OR($A92="",$B92="",$K92=""),"",$B92+$K92)</f>
        <v/>
      </c>
      <c r="AC92" s="51">
        <f>IF(OR($A92="",$B92="",$K92="",$L92=""),"",$B92+$L92+IF($L92&lt;$K92,1,0))</f>
        <v/>
      </c>
    </row>
    <row r="93">
      <c r="A93" s="25" t="n"/>
      <c r="B93" s="26" t="n"/>
      <c r="C93" s="25" t="n"/>
      <c r="D93" s="25" t="n"/>
      <c r="E93" s="25" t="n"/>
      <c r="F93" s="27" t="n"/>
      <c r="G93" s="27" t="n"/>
      <c r="H93" s="27" t="n"/>
      <c r="I93" s="27" t="n"/>
      <c r="J93" s="28" t="n"/>
      <c r="K93" s="48" t="n"/>
      <c r="L93" s="48" t="n"/>
      <c r="M93" s="49" t="n"/>
      <c r="N93" s="50">
        <f>IF(OR($A93="",$K93="",$L93=""),"",MAX(0,MOD($L93-$K93,1)*24-IF($M93="",0,$M93)))</f>
        <v/>
      </c>
      <c r="O93" s="27" t="n"/>
      <c r="P93" s="25" t="n"/>
      <c r="Q93" s="25" t="n"/>
      <c r="R93" s="25" t="n"/>
      <c r="S93" s="25" t="n"/>
      <c r="T93" s="27" t="n"/>
      <c r="U93" s="27" t="n"/>
      <c r="V93" s="27" t="n"/>
      <c r="W93" s="27" t="n"/>
      <c r="X93" s="27" t="n"/>
      <c r="Y93" s="27" t="n"/>
      <c r="Z93" s="25" t="n"/>
      <c r="AA93" s="32">
        <f>IF($A93="","",IF(OR($B93="",$C93="",$D93="",$E93="",$F93="",$K93="",$L93=""),"FALTAN DATOS",IF(OR($B93&lt;'Resumen'!$B$5,$B93&gt;'Resumen'!$B$6),"FECHA FUERA DEL PERIODO",IF(COUNTIFS($C$8:$C$107,$C93,$D$8:$D$107,$D93)&gt;1,"ORDEN DUPLICADO",IF(SUMPRODUCT(($A$8:$A$107&lt;&gt;$A93)*($A$8:$A$107&lt;&gt;"")*($C$8:$C$107=$C93)*($AB$8:$AB$107&lt;$AC93)*($AC$8:$AC$107&gt;$AB93))&gt;0,"SOLAPAMIENTO",IF(OR($Q93="",$R93="",$S93=""),"RECURSOS INCOMPLETOS",IF($N93&lt;=0,"REVISAR HORARIO","OK")))))))</f>
        <v/>
      </c>
      <c r="AB93" s="51">
        <f>IF(OR($A93="",$B93="",$K93=""),"",$B93+$K93)</f>
        <v/>
      </c>
      <c r="AC93" s="51">
        <f>IF(OR($A93="",$B93="",$K93="",$L93=""),"",$B93+$L93+IF($L93&lt;$K93,1,0))</f>
        <v/>
      </c>
    </row>
    <row r="94">
      <c r="A94" s="25" t="n"/>
      <c r="B94" s="26" t="n"/>
      <c r="C94" s="25" t="n"/>
      <c r="D94" s="25" t="n"/>
      <c r="E94" s="25" t="n"/>
      <c r="F94" s="27" t="n"/>
      <c r="G94" s="27" t="n"/>
      <c r="H94" s="27" t="n"/>
      <c r="I94" s="27" t="n"/>
      <c r="J94" s="28" t="n"/>
      <c r="K94" s="48" t="n"/>
      <c r="L94" s="48" t="n"/>
      <c r="M94" s="49" t="n"/>
      <c r="N94" s="50">
        <f>IF(OR($A94="",$K94="",$L94=""),"",MAX(0,MOD($L94-$K94,1)*24-IF($M94="",0,$M94)))</f>
        <v/>
      </c>
      <c r="O94" s="27" t="n"/>
      <c r="P94" s="25" t="n"/>
      <c r="Q94" s="25" t="n"/>
      <c r="R94" s="25" t="n"/>
      <c r="S94" s="25" t="n"/>
      <c r="T94" s="27" t="n"/>
      <c r="U94" s="27" t="n"/>
      <c r="V94" s="27" t="n"/>
      <c r="W94" s="27" t="n"/>
      <c r="X94" s="27" t="n"/>
      <c r="Y94" s="27" t="n"/>
      <c r="Z94" s="25" t="n"/>
      <c r="AA94" s="32">
        <f>IF($A94="","",IF(OR($B94="",$C94="",$D94="",$E94="",$F94="",$K94="",$L94=""),"FALTAN DATOS",IF(OR($B94&lt;'Resumen'!$B$5,$B94&gt;'Resumen'!$B$6),"FECHA FUERA DEL PERIODO",IF(COUNTIFS($C$8:$C$107,$C94,$D$8:$D$107,$D94)&gt;1,"ORDEN DUPLICADO",IF(SUMPRODUCT(($A$8:$A$107&lt;&gt;$A94)*($A$8:$A$107&lt;&gt;"")*($C$8:$C$107=$C94)*($AB$8:$AB$107&lt;$AC94)*($AC$8:$AC$107&gt;$AB94))&gt;0,"SOLAPAMIENTO",IF(OR($Q94="",$R94="",$S94=""),"RECURSOS INCOMPLETOS",IF($N94&lt;=0,"REVISAR HORARIO","OK")))))))</f>
        <v/>
      </c>
      <c r="AB94" s="51">
        <f>IF(OR($A94="",$B94="",$K94=""),"",$B94+$K94)</f>
        <v/>
      </c>
      <c r="AC94" s="51">
        <f>IF(OR($A94="",$B94="",$K94="",$L94=""),"",$B94+$L94+IF($L94&lt;$K94,1,0))</f>
        <v/>
      </c>
    </row>
    <row r="95">
      <c r="A95" s="25" t="n"/>
      <c r="B95" s="26" t="n"/>
      <c r="C95" s="25" t="n"/>
      <c r="D95" s="25" t="n"/>
      <c r="E95" s="25" t="n"/>
      <c r="F95" s="27" t="n"/>
      <c r="G95" s="27" t="n"/>
      <c r="H95" s="27" t="n"/>
      <c r="I95" s="27" t="n"/>
      <c r="J95" s="28" t="n"/>
      <c r="K95" s="48" t="n"/>
      <c r="L95" s="48" t="n"/>
      <c r="M95" s="49" t="n"/>
      <c r="N95" s="50">
        <f>IF(OR($A95="",$K95="",$L95=""),"",MAX(0,MOD($L95-$K95,1)*24-IF($M95="",0,$M95)))</f>
        <v/>
      </c>
      <c r="O95" s="27" t="n"/>
      <c r="P95" s="25" t="n"/>
      <c r="Q95" s="25" t="n"/>
      <c r="R95" s="25" t="n"/>
      <c r="S95" s="25" t="n"/>
      <c r="T95" s="27" t="n"/>
      <c r="U95" s="27" t="n"/>
      <c r="V95" s="27" t="n"/>
      <c r="W95" s="27" t="n"/>
      <c r="X95" s="27" t="n"/>
      <c r="Y95" s="27" t="n"/>
      <c r="Z95" s="25" t="n"/>
      <c r="AA95" s="32">
        <f>IF($A95="","",IF(OR($B95="",$C95="",$D95="",$E95="",$F95="",$K95="",$L95=""),"FALTAN DATOS",IF(OR($B95&lt;'Resumen'!$B$5,$B95&gt;'Resumen'!$B$6),"FECHA FUERA DEL PERIODO",IF(COUNTIFS($C$8:$C$107,$C95,$D$8:$D$107,$D95)&gt;1,"ORDEN DUPLICADO",IF(SUMPRODUCT(($A$8:$A$107&lt;&gt;$A95)*($A$8:$A$107&lt;&gt;"")*($C$8:$C$107=$C95)*($AB$8:$AB$107&lt;$AC95)*($AC$8:$AC$107&gt;$AB95))&gt;0,"SOLAPAMIENTO",IF(OR($Q95="",$R95="",$S95=""),"RECURSOS INCOMPLETOS",IF($N95&lt;=0,"REVISAR HORARIO","OK")))))))</f>
        <v/>
      </c>
      <c r="AB95" s="51">
        <f>IF(OR($A95="",$B95="",$K95=""),"",$B95+$K95)</f>
        <v/>
      </c>
      <c r="AC95" s="51">
        <f>IF(OR($A95="",$B95="",$K95="",$L95=""),"",$B95+$L95+IF($L95&lt;$K95,1,0))</f>
        <v/>
      </c>
    </row>
    <row r="96">
      <c r="A96" s="25" t="n"/>
      <c r="B96" s="26" t="n"/>
      <c r="C96" s="25" t="n"/>
      <c r="D96" s="25" t="n"/>
      <c r="E96" s="25" t="n"/>
      <c r="F96" s="27" t="n"/>
      <c r="G96" s="27" t="n"/>
      <c r="H96" s="27" t="n"/>
      <c r="I96" s="27" t="n"/>
      <c r="J96" s="28" t="n"/>
      <c r="K96" s="48" t="n"/>
      <c r="L96" s="48" t="n"/>
      <c r="M96" s="49" t="n"/>
      <c r="N96" s="50">
        <f>IF(OR($A96="",$K96="",$L96=""),"",MAX(0,MOD($L96-$K96,1)*24-IF($M96="",0,$M96)))</f>
        <v/>
      </c>
      <c r="O96" s="27" t="n"/>
      <c r="P96" s="25" t="n"/>
      <c r="Q96" s="25" t="n"/>
      <c r="R96" s="25" t="n"/>
      <c r="S96" s="25" t="n"/>
      <c r="T96" s="27" t="n"/>
      <c r="U96" s="27" t="n"/>
      <c r="V96" s="27" t="n"/>
      <c r="W96" s="27" t="n"/>
      <c r="X96" s="27" t="n"/>
      <c r="Y96" s="27" t="n"/>
      <c r="Z96" s="25" t="n"/>
      <c r="AA96" s="32">
        <f>IF($A96="","",IF(OR($B96="",$C96="",$D96="",$E96="",$F96="",$K96="",$L96=""),"FALTAN DATOS",IF(OR($B96&lt;'Resumen'!$B$5,$B96&gt;'Resumen'!$B$6),"FECHA FUERA DEL PERIODO",IF(COUNTIFS($C$8:$C$107,$C96,$D$8:$D$107,$D96)&gt;1,"ORDEN DUPLICADO",IF(SUMPRODUCT(($A$8:$A$107&lt;&gt;$A96)*($A$8:$A$107&lt;&gt;"")*($C$8:$C$107=$C96)*($AB$8:$AB$107&lt;$AC96)*($AC$8:$AC$107&gt;$AB96))&gt;0,"SOLAPAMIENTO",IF(OR($Q96="",$R96="",$S96=""),"RECURSOS INCOMPLETOS",IF($N96&lt;=0,"REVISAR HORARIO","OK")))))))</f>
        <v/>
      </c>
      <c r="AB96" s="51">
        <f>IF(OR($A96="",$B96="",$K96=""),"",$B96+$K96)</f>
        <v/>
      </c>
      <c r="AC96" s="51">
        <f>IF(OR($A96="",$B96="",$K96="",$L96=""),"",$B96+$L96+IF($L96&lt;$K96,1,0))</f>
        <v/>
      </c>
    </row>
    <row r="97">
      <c r="A97" s="25" t="n"/>
      <c r="B97" s="26" t="n"/>
      <c r="C97" s="25" t="n"/>
      <c r="D97" s="25" t="n"/>
      <c r="E97" s="25" t="n"/>
      <c r="F97" s="27" t="n"/>
      <c r="G97" s="27" t="n"/>
      <c r="H97" s="27" t="n"/>
      <c r="I97" s="27" t="n"/>
      <c r="J97" s="28" t="n"/>
      <c r="K97" s="48" t="n"/>
      <c r="L97" s="48" t="n"/>
      <c r="M97" s="49" t="n"/>
      <c r="N97" s="50">
        <f>IF(OR($A97="",$K97="",$L97=""),"",MAX(0,MOD($L97-$K97,1)*24-IF($M97="",0,$M97)))</f>
        <v/>
      </c>
      <c r="O97" s="27" t="n"/>
      <c r="P97" s="25" t="n"/>
      <c r="Q97" s="25" t="n"/>
      <c r="R97" s="25" t="n"/>
      <c r="S97" s="25" t="n"/>
      <c r="T97" s="27" t="n"/>
      <c r="U97" s="27" t="n"/>
      <c r="V97" s="27" t="n"/>
      <c r="W97" s="27" t="n"/>
      <c r="X97" s="27" t="n"/>
      <c r="Y97" s="27" t="n"/>
      <c r="Z97" s="25" t="n"/>
      <c r="AA97" s="32">
        <f>IF($A97="","",IF(OR($B97="",$C97="",$D97="",$E97="",$F97="",$K97="",$L97=""),"FALTAN DATOS",IF(OR($B97&lt;'Resumen'!$B$5,$B97&gt;'Resumen'!$B$6),"FECHA FUERA DEL PERIODO",IF(COUNTIFS($C$8:$C$107,$C97,$D$8:$D$107,$D97)&gt;1,"ORDEN DUPLICADO",IF(SUMPRODUCT(($A$8:$A$107&lt;&gt;$A97)*($A$8:$A$107&lt;&gt;"")*($C$8:$C$107=$C97)*($AB$8:$AB$107&lt;$AC97)*($AC$8:$AC$107&gt;$AB97))&gt;0,"SOLAPAMIENTO",IF(OR($Q97="",$R97="",$S97=""),"RECURSOS INCOMPLETOS",IF($N97&lt;=0,"REVISAR HORARIO","OK")))))))</f>
        <v/>
      </c>
      <c r="AB97" s="51">
        <f>IF(OR($A97="",$B97="",$K97=""),"",$B97+$K97)</f>
        <v/>
      </c>
      <c r="AC97" s="51">
        <f>IF(OR($A97="",$B97="",$K97="",$L97=""),"",$B97+$L97+IF($L97&lt;$K97,1,0))</f>
        <v/>
      </c>
    </row>
    <row r="98">
      <c r="A98" s="25" t="n"/>
      <c r="B98" s="26" t="n"/>
      <c r="C98" s="25" t="n"/>
      <c r="D98" s="25" t="n"/>
      <c r="E98" s="25" t="n"/>
      <c r="F98" s="27" t="n"/>
      <c r="G98" s="27" t="n"/>
      <c r="H98" s="27" t="n"/>
      <c r="I98" s="27" t="n"/>
      <c r="J98" s="28" t="n"/>
      <c r="K98" s="48" t="n"/>
      <c r="L98" s="48" t="n"/>
      <c r="M98" s="49" t="n"/>
      <c r="N98" s="50">
        <f>IF(OR($A98="",$K98="",$L98=""),"",MAX(0,MOD($L98-$K98,1)*24-IF($M98="",0,$M98)))</f>
        <v/>
      </c>
      <c r="O98" s="27" t="n"/>
      <c r="P98" s="25" t="n"/>
      <c r="Q98" s="25" t="n"/>
      <c r="R98" s="25" t="n"/>
      <c r="S98" s="25" t="n"/>
      <c r="T98" s="27" t="n"/>
      <c r="U98" s="27" t="n"/>
      <c r="V98" s="27" t="n"/>
      <c r="W98" s="27" t="n"/>
      <c r="X98" s="27" t="n"/>
      <c r="Y98" s="27" t="n"/>
      <c r="Z98" s="25" t="n"/>
      <c r="AA98" s="32">
        <f>IF($A98="","",IF(OR($B98="",$C98="",$D98="",$E98="",$F98="",$K98="",$L98=""),"FALTAN DATOS",IF(OR($B98&lt;'Resumen'!$B$5,$B98&gt;'Resumen'!$B$6),"FECHA FUERA DEL PERIODO",IF(COUNTIFS($C$8:$C$107,$C98,$D$8:$D$107,$D98)&gt;1,"ORDEN DUPLICADO",IF(SUMPRODUCT(($A$8:$A$107&lt;&gt;$A98)*($A$8:$A$107&lt;&gt;"")*($C$8:$C$107=$C98)*($AB$8:$AB$107&lt;$AC98)*($AC$8:$AC$107&gt;$AB98))&gt;0,"SOLAPAMIENTO",IF(OR($Q98="",$R98="",$S98=""),"RECURSOS INCOMPLETOS",IF($N98&lt;=0,"REVISAR HORARIO","OK")))))))</f>
        <v/>
      </c>
      <c r="AB98" s="51">
        <f>IF(OR($A98="",$B98="",$K98=""),"",$B98+$K98)</f>
        <v/>
      </c>
      <c r="AC98" s="51">
        <f>IF(OR($A98="",$B98="",$K98="",$L98=""),"",$B98+$L98+IF($L98&lt;$K98,1,0))</f>
        <v/>
      </c>
    </row>
    <row r="99">
      <c r="A99" s="25" t="n"/>
      <c r="B99" s="26" t="n"/>
      <c r="C99" s="25" t="n"/>
      <c r="D99" s="25" t="n"/>
      <c r="E99" s="25" t="n"/>
      <c r="F99" s="27" t="n"/>
      <c r="G99" s="27" t="n"/>
      <c r="H99" s="27" t="n"/>
      <c r="I99" s="27" t="n"/>
      <c r="J99" s="28" t="n"/>
      <c r="K99" s="48" t="n"/>
      <c r="L99" s="48" t="n"/>
      <c r="M99" s="49" t="n"/>
      <c r="N99" s="50">
        <f>IF(OR($A99="",$K99="",$L99=""),"",MAX(0,MOD($L99-$K99,1)*24-IF($M99="",0,$M99)))</f>
        <v/>
      </c>
      <c r="O99" s="27" t="n"/>
      <c r="P99" s="25" t="n"/>
      <c r="Q99" s="25" t="n"/>
      <c r="R99" s="25" t="n"/>
      <c r="S99" s="25" t="n"/>
      <c r="T99" s="27" t="n"/>
      <c r="U99" s="27" t="n"/>
      <c r="V99" s="27" t="n"/>
      <c r="W99" s="27" t="n"/>
      <c r="X99" s="27" t="n"/>
      <c r="Y99" s="27" t="n"/>
      <c r="Z99" s="25" t="n"/>
      <c r="AA99" s="32">
        <f>IF($A99="","",IF(OR($B99="",$C99="",$D99="",$E99="",$F99="",$K99="",$L99=""),"FALTAN DATOS",IF(OR($B99&lt;'Resumen'!$B$5,$B99&gt;'Resumen'!$B$6),"FECHA FUERA DEL PERIODO",IF(COUNTIFS($C$8:$C$107,$C99,$D$8:$D$107,$D99)&gt;1,"ORDEN DUPLICADO",IF(SUMPRODUCT(($A$8:$A$107&lt;&gt;$A99)*($A$8:$A$107&lt;&gt;"")*($C$8:$C$107=$C99)*($AB$8:$AB$107&lt;$AC99)*($AC$8:$AC$107&gt;$AB99))&gt;0,"SOLAPAMIENTO",IF(OR($Q99="",$R99="",$S99=""),"RECURSOS INCOMPLETOS",IF($N99&lt;=0,"REVISAR HORARIO","OK")))))))</f>
        <v/>
      </c>
      <c r="AB99" s="51">
        <f>IF(OR($A99="",$B99="",$K99=""),"",$B99+$K99)</f>
        <v/>
      </c>
      <c r="AC99" s="51">
        <f>IF(OR($A99="",$B99="",$K99="",$L99=""),"",$B99+$L99+IF($L99&lt;$K99,1,0))</f>
        <v/>
      </c>
    </row>
    <row r="100">
      <c r="A100" s="25" t="n"/>
      <c r="B100" s="26" t="n"/>
      <c r="C100" s="25" t="n"/>
      <c r="D100" s="25" t="n"/>
      <c r="E100" s="25" t="n"/>
      <c r="F100" s="27" t="n"/>
      <c r="G100" s="27" t="n"/>
      <c r="H100" s="27" t="n"/>
      <c r="I100" s="27" t="n"/>
      <c r="J100" s="28" t="n"/>
      <c r="K100" s="48" t="n"/>
      <c r="L100" s="48" t="n"/>
      <c r="M100" s="49" t="n"/>
      <c r="N100" s="50">
        <f>IF(OR($A100="",$K100="",$L100=""),"",MAX(0,MOD($L100-$K100,1)*24-IF($M100="",0,$M100)))</f>
        <v/>
      </c>
      <c r="O100" s="27" t="n"/>
      <c r="P100" s="25" t="n"/>
      <c r="Q100" s="25" t="n"/>
      <c r="R100" s="25" t="n"/>
      <c r="S100" s="25" t="n"/>
      <c r="T100" s="27" t="n"/>
      <c r="U100" s="27" t="n"/>
      <c r="V100" s="27" t="n"/>
      <c r="W100" s="27" t="n"/>
      <c r="X100" s="27" t="n"/>
      <c r="Y100" s="27" t="n"/>
      <c r="Z100" s="25" t="n"/>
      <c r="AA100" s="32">
        <f>IF($A100="","",IF(OR($B100="",$C100="",$D100="",$E100="",$F100="",$K100="",$L100=""),"FALTAN DATOS",IF(OR($B100&lt;'Resumen'!$B$5,$B100&gt;'Resumen'!$B$6),"FECHA FUERA DEL PERIODO",IF(COUNTIFS($C$8:$C$107,$C100,$D$8:$D$107,$D100)&gt;1,"ORDEN DUPLICADO",IF(SUMPRODUCT(($A$8:$A$107&lt;&gt;$A100)*($A$8:$A$107&lt;&gt;"")*($C$8:$C$107=$C100)*($AB$8:$AB$107&lt;$AC100)*($AC$8:$AC$107&gt;$AB100))&gt;0,"SOLAPAMIENTO",IF(OR($Q100="",$R100="",$S100=""),"RECURSOS INCOMPLETOS",IF($N100&lt;=0,"REVISAR HORARIO","OK")))))))</f>
        <v/>
      </c>
      <c r="AB100" s="51">
        <f>IF(OR($A100="",$B100="",$K100=""),"",$B100+$K100)</f>
        <v/>
      </c>
      <c r="AC100" s="51">
        <f>IF(OR($A100="",$B100="",$K100="",$L100=""),"",$B100+$L100+IF($L100&lt;$K100,1,0))</f>
        <v/>
      </c>
    </row>
    <row r="101">
      <c r="A101" s="25" t="n"/>
      <c r="B101" s="26" t="n"/>
      <c r="C101" s="25" t="n"/>
      <c r="D101" s="25" t="n"/>
      <c r="E101" s="25" t="n"/>
      <c r="F101" s="27" t="n"/>
      <c r="G101" s="27" t="n"/>
      <c r="H101" s="27" t="n"/>
      <c r="I101" s="27" t="n"/>
      <c r="J101" s="28" t="n"/>
      <c r="K101" s="48" t="n"/>
      <c r="L101" s="48" t="n"/>
      <c r="M101" s="49" t="n"/>
      <c r="N101" s="50">
        <f>IF(OR($A101="",$K101="",$L101=""),"",MAX(0,MOD($L101-$K101,1)*24-IF($M101="",0,$M101)))</f>
        <v/>
      </c>
      <c r="O101" s="27" t="n"/>
      <c r="P101" s="25" t="n"/>
      <c r="Q101" s="25" t="n"/>
      <c r="R101" s="25" t="n"/>
      <c r="S101" s="25" t="n"/>
      <c r="T101" s="27" t="n"/>
      <c r="U101" s="27" t="n"/>
      <c r="V101" s="27" t="n"/>
      <c r="W101" s="27" t="n"/>
      <c r="X101" s="27" t="n"/>
      <c r="Y101" s="27" t="n"/>
      <c r="Z101" s="25" t="n"/>
      <c r="AA101" s="32">
        <f>IF($A101="","",IF(OR($B101="",$C101="",$D101="",$E101="",$F101="",$K101="",$L101=""),"FALTAN DATOS",IF(OR($B101&lt;'Resumen'!$B$5,$B101&gt;'Resumen'!$B$6),"FECHA FUERA DEL PERIODO",IF(COUNTIFS($C$8:$C$107,$C101,$D$8:$D$107,$D101)&gt;1,"ORDEN DUPLICADO",IF(SUMPRODUCT(($A$8:$A$107&lt;&gt;$A101)*($A$8:$A$107&lt;&gt;"")*($C$8:$C$107=$C101)*($AB$8:$AB$107&lt;$AC101)*($AC$8:$AC$107&gt;$AB101))&gt;0,"SOLAPAMIENTO",IF(OR($Q101="",$R101="",$S101=""),"RECURSOS INCOMPLETOS",IF($N101&lt;=0,"REVISAR HORARIO","OK")))))))</f>
        <v/>
      </c>
      <c r="AB101" s="51">
        <f>IF(OR($A101="",$B101="",$K101=""),"",$B101+$K101)</f>
        <v/>
      </c>
      <c r="AC101" s="51">
        <f>IF(OR($A101="",$B101="",$K101="",$L101=""),"",$B101+$L101+IF($L101&lt;$K101,1,0))</f>
        <v/>
      </c>
    </row>
    <row r="102">
      <c r="A102" s="25" t="n"/>
      <c r="B102" s="26" t="n"/>
      <c r="C102" s="25" t="n"/>
      <c r="D102" s="25" t="n"/>
      <c r="E102" s="25" t="n"/>
      <c r="F102" s="27" t="n"/>
      <c r="G102" s="27" t="n"/>
      <c r="H102" s="27" t="n"/>
      <c r="I102" s="27" t="n"/>
      <c r="J102" s="28" t="n"/>
      <c r="K102" s="48" t="n"/>
      <c r="L102" s="48" t="n"/>
      <c r="M102" s="49" t="n"/>
      <c r="N102" s="50">
        <f>IF(OR($A102="",$K102="",$L102=""),"",MAX(0,MOD($L102-$K102,1)*24-IF($M102="",0,$M102)))</f>
        <v/>
      </c>
      <c r="O102" s="27" t="n"/>
      <c r="P102" s="25" t="n"/>
      <c r="Q102" s="25" t="n"/>
      <c r="R102" s="25" t="n"/>
      <c r="S102" s="25" t="n"/>
      <c r="T102" s="27" t="n"/>
      <c r="U102" s="27" t="n"/>
      <c r="V102" s="27" t="n"/>
      <c r="W102" s="27" t="n"/>
      <c r="X102" s="27" t="n"/>
      <c r="Y102" s="27" t="n"/>
      <c r="Z102" s="25" t="n"/>
      <c r="AA102" s="32">
        <f>IF($A102="","",IF(OR($B102="",$C102="",$D102="",$E102="",$F102="",$K102="",$L102=""),"FALTAN DATOS",IF(OR($B102&lt;'Resumen'!$B$5,$B102&gt;'Resumen'!$B$6),"FECHA FUERA DEL PERIODO",IF(COUNTIFS($C$8:$C$107,$C102,$D$8:$D$107,$D102)&gt;1,"ORDEN DUPLICADO",IF(SUMPRODUCT(($A$8:$A$107&lt;&gt;$A102)*($A$8:$A$107&lt;&gt;"")*($C$8:$C$107=$C102)*($AB$8:$AB$107&lt;$AC102)*($AC$8:$AC$107&gt;$AB102))&gt;0,"SOLAPAMIENTO",IF(OR($Q102="",$R102="",$S102=""),"RECURSOS INCOMPLETOS",IF($N102&lt;=0,"REVISAR HORARIO","OK")))))))</f>
        <v/>
      </c>
      <c r="AB102" s="51">
        <f>IF(OR($A102="",$B102="",$K102=""),"",$B102+$K102)</f>
        <v/>
      </c>
      <c r="AC102" s="51">
        <f>IF(OR($A102="",$B102="",$K102="",$L102=""),"",$B102+$L102+IF($L102&lt;$K102,1,0))</f>
        <v/>
      </c>
    </row>
    <row r="103">
      <c r="A103" s="25" t="n"/>
      <c r="B103" s="26" t="n"/>
      <c r="C103" s="25" t="n"/>
      <c r="D103" s="25" t="n"/>
      <c r="E103" s="25" t="n"/>
      <c r="F103" s="27" t="n"/>
      <c r="G103" s="27" t="n"/>
      <c r="H103" s="27" t="n"/>
      <c r="I103" s="27" t="n"/>
      <c r="J103" s="28" t="n"/>
      <c r="K103" s="48" t="n"/>
      <c r="L103" s="48" t="n"/>
      <c r="M103" s="49" t="n"/>
      <c r="N103" s="50">
        <f>IF(OR($A103="",$K103="",$L103=""),"",MAX(0,MOD($L103-$K103,1)*24-IF($M103="",0,$M103)))</f>
        <v/>
      </c>
      <c r="O103" s="27" t="n"/>
      <c r="P103" s="25" t="n"/>
      <c r="Q103" s="25" t="n"/>
      <c r="R103" s="25" t="n"/>
      <c r="S103" s="25" t="n"/>
      <c r="T103" s="27" t="n"/>
      <c r="U103" s="27" t="n"/>
      <c r="V103" s="27" t="n"/>
      <c r="W103" s="27" t="n"/>
      <c r="X103" s="27" t="n"/>
      <c r="Y103" s="27" t="n"/>
      <c r="Z103" s="25" t="n"/>
      <c r="AA103" s="32">
        <f>IF($A103="","",IF(OR($B103="",$C103="",$D103="",$E103="",$F103="",$K103="",$L103=""),"FALTAN DATOS",IF(OR($B103&lt;'Resumen'!$B$5,$B103&gt;'Resumen'!$B$6),"FECHA FUERA DEL PERIODO",IF(COUNTIFS($C$8:$C$107,$C103,$D$8:$D$107,$D103)&gt;1,"ORDEN DUPLICADO",IF(SUMPRODUCT(($A$8:$A$107&lt;&gt;$A103)*($A$8:$A$107&lt;&gt;"")*($C$8:$C$107=$C103)*($AB$8:$AB$107&lt;$AC103)*($AC$8:$AC$107&gt;$AB103))&gt;0,"SOLAPAMIENTO",IF(OR($Q103="",$R103="",$S103=""),"RECURSOS INCOMPLETOS",IF($N103&lt;=0,"REVISAR HORARIO","OK")))))))</f>
        <v/>
      </c>
      <c r="AB103" s="51">
        <f>IF(OR($A103="",$B103="",$K103=""),"",$B103+$K103)</f>
        <v/>
      </c>
      <c r="AC103" s="51">
        <f>IF(OR($A103="",$B103="",$K103="",$L103=""),"",$B103+$L103+IF($L103&lt;$K103,1,0))</f>
        <v/>
      </c>
    </row>
    <row r="104">
      <c r="A104" s="25" t="n"/>
      <c r="B104" s="26" t="n"/>
      <c r="C104" s="25" t="n"/>
      <c r="D104" s="25" t="n"/>
      <c r="E104" s="25" t="n"/>
      <c r="F104" s="27" t="n"/>
      <c r="G104" s="27" t="n"/>
      <c r="H104" s="27" t="n"/>
      <c r="I104" s="27" t="n"/>
      <c r="J104" s="28" t="n"/>
      <c r="K104" s="48" t="n"/>
      <c r="L104" s="48" t="n"/>
      <c r="M104" s="49" t="n"/>
      <c r="N104" s="50">
        <f>IF(OR($A104="",$K104="",$L104=""),"",MAX(0,MOD($L104-$K104,1)*24-IF($M104="",0,$M104)))</f>
        <v/>
      </c>
      <c r="O104" s="27" t="n"/>
      <c r="P104" s="25" t="n"/>
      <c r="Q104" s="25" t="n"/>
      <c r="R104" s="25" t="n"/>
      <c r="S104" s="25" t="n"/>
      <c r="T104" s="27" t="n"/>
      <c r="U104" s="27" t="n"/>
      <c r="V104" s="27" t="n"/>
      <c r="W104" s="27" t="n"/>
      <c r="X104" s="27" t="n"/>
      <c r="Y104" s="27" t="n"/>
      <c r="Z104" s="25" t="n"/>
      <c r="AA104" s="32">
        <f>IF($A104="","",IF(OR($B104="",$C104="",$D104="",$E104="",$F104="",$K104="",$L104=""),"FALTAN DATOS",IF(OR($B104&lt;'Resumen'!$B$5,$B104&gt;'Resumen'!$B$6),"FECHA FUERA DEL PERIODO",IF(COUNTIFS($C$8:$C$107,$C104,$D$8:$D$107,$D104)&gt;1,"ORDEN DUPLICADO",IF(SUMPRODUCT(($A$8:$A$107&lt;&gt;$A104)*($A$8:$A$107&lt;&gt;"")*($C$8:$C$107=$C104)*($AB$8:$AB$107&lt;$AC104)*($AC$8:$AC$107&gt;$AB104))&gt;0,"SOLAPAMIENTO",IF(OR($Q104="",$R104="",$S104=""),"RECURSOS INCOMPLETOS",IF($N104&lt;=0,"REVISAR HORARIO","OK")))))))</f>
        <v/>
      </c>
      <c r="AB104" s="51">
        <f>IF(OR($A104="",$B104="",$K104=""),"",$B104+$K104)</f>
        <v/>
      </c>
      <c r="AC104" s="51">
        <f>IF(OR($A104="",$B104="",$K104="",$L104=""),"",$B104+$L104+IF($L104&lt;$K104,1,0))</f>
        <v/>
      </c>
    </row>
    <row r="105">
      <c r="A105" s="25" t="n"/>
      <c r="B105" s="26" t="n"/>
      <c r="C105" s="25" t="n"/>
      <c r="D105" s="25" t="n"/>
      <c r="E105" s="25" t="n"/>
      <c r="F105" s="27" t="n"/>
      <c r="G105" s="27" t="n"/>
      <c r="H105" s="27" t="n"/>
      <c r="I105" s="27" t="n"/>
      <c r="J105" s="28" t="n"/>
      <c r="K105" s="48" t="n"/>
      <c r="L105" s="48" t="n"/>
      <c r="M105" s="49" t="n"/>
      <c r="N105" s="50">
        <f>IF(OR($A105="",$K105="",$L105=""),"",MAX(0,MOD($L105-$K105,1)*24-IF($M105="",0,$M105)))</f>
        <v/>
      </c>
      <c r="O105" s="27" t="n"/>
      <c r="P105" s="25" t="n"/>
      <c r="Q105" s="25" t="n"/>
      <c r="R105" s="25" t="n"/>
      <c r="S105" s="25" t="n"/>
      <c r="T105" s="27" t="n"/>
      <c r="U105" s="27" t="n"/>
      <c r="V105" s="27" t="n"/>
      <c r="W105" s="27" t="n"/>
      <c r="X105" s="27" t="n"/>
      <c r="Y105" s="27" t="n"/>
      <c r="Z105" s="25" t="n"/>
      <c r="AA105" s="32">
        <f>IF($A105="","",IF(OR($B105="",$C105="",$D105="",$E105="",$F105="",$K105="",$L105=""),"FALTAN DATOS",IF(OR($B105&lt;'Resumen'!$B$5,$B105&gt;'Resumen'!$B$6),"FECHA FUERA DEL PERIODO",IF(COUNTIFS($C$8:$C$107,$C105,$D$8:$D$107,$D105)&gt;1,"ORDEN DUPLICADO",IF(SUMPRODUCT(($A$8:$A$107&lt;&gt;$A105)*($A$8:$A$107&lt;&gt;"")*($C$8:$C$107=$C105)*($AB$8:$AB$107&lt;$AC105)*($AC$8:$AC$107&gt;$AB105))&gt;0,"SOLAPAMIENTO",IF(OR($Q105="",$R105="",$S105=""),"RECURSOS INCOMPLETOS",IF($N105&lt;=0,"REVISAR HORARIO","OK")))))))</f>
        <v/>
      </c>
      <c r="AB105" s="51">
        <f>IF(OR($A105="",$B105="",$K105=""),"",$B105+$K105)</f>
        <v/>
      </c>
      <c r="AC105" s="51">
        <f>IF(OR($A105="",$B105="",$K105="",$L105=""),"",$B105+$L105+IF($L105&lt;$K105,1,0))</f>
        <v/>
      </c>
    </row>
    <row r="106">
      <c r="A106" s="25" t="n"/>
      <c r="B106" s="26" t="n"/>
      <c r="C106" s="25" t="n"/>
      <c r="D106" s="25" t="n"/>
      <c r="E106" s="25" t="n"/>
      <c r="F106" s="27" t="n"/>
      <c r="G106" s="27" t="n"/>
      <c r="H106" s="27" t="n"/>
      <c r="I106" s="27" t="n"/>
      <c r="J106" s="28" t="n"/>
      <c r="K106" s="48" t="n"/>
      <c r="L106" s="48" t="n"/>
      <c r="M106" s="49" t="n"/>
      <c r="N106" s="50">
        <f>IF(OR($A106="",$K106="",$L106=""),"",MAX(0,MOD($L106-$K106,1)*24-IF($M106="",0,$M106)))</f>
        <v/>
      </c>
      <c r="O106" s="27" t="n"/>
      <c r="P106" s="25" t="n"/>
      <c r="Q106" s="25" t="n"/>
      <c r="R106" s="25" t="n"/>
      <c r="S106" s="25" t="n"/>
      <c r="T106" s="27" t="n"/>
      <c r="U106" s="27" t="n"/>
      <c r="V106" s="27" t="n"/>
      <c r="W106" s="27" t="n"/>
      <c r="X106" s="27" t="n"/>
      <c r="Y106" s="27" t="n"/>
      <c r="Z106" s="25" t="n"/>
      <c r="AA106" s="32">
        <f>IF($A106="","",IF(OR($B106="",$C106="",$D106="",$E106="",$F106="",$K106="",$L106=""),"FALTAN DATOS",IF(OR($B106&lt;'Resumen'!$B$5,$B106&gt;'Resumen'!$B$6),"FECHA FUERA DEL PERIODO",IF(COUNTIFS($C$8:$C$107,$C106,$D$8:$D$107,$D106)&gt;1,"ORDEN DUPLICADO",IF(SUMPRODUCT(($A$8:$A$107&lt;&gt;$A106)*($A$8:$A$107&lt;&gt;"")*($C$8:$C$107=$C106)*($AB$8:$AB$107&lt;$AC106)*($AC$8:$AC$107&gt;$AB106))&gt;0,"SOLAPAMIENTO",IF(OR($Q106="",$R106="",$S106=""),"RECURSOS INCOMPLETOS",IF($N106&lt;=0,"REVISAR HORARIO","OK")))))))</f>
        <v/>
      </c>
      <c r="AB106" s="51">
        <f>IF(OR($A106="",$B106="",$K106=""),"",$B106+$K106)</f>
        <v/>
      </c>
      <c r="AC106" s="51">
        <f>IF(OR($A106="",$B106="",$K106="",$L106=""),"",$B106+$L106+IF($L106&lt;$K106,1,0))</f>
        <v/>
      </c>
    </row>
    <row r="107">
      <c r="A107" s="25" t="n"/>
      <c r="B107" s="26" t="n"/>
      <c r="C107" s="25" t="n"/>
      <c r="D107" s="25" t="n"/>
      <c r="E107" s="25" t="n"/>
      <c r="F107" s="27" t="n"/>
      <c r="G107" s="27" t="n"/>
      <c r="H107" s="27" t="n"/>
      <c r="I107" s="27" t="n"/>
      <c r="J107" s="28" t="n"/>
      <c r="K107" s="48" t="n"/>
      <c r="L107" s="48" t="n"/>
      <c r="M107" s="49" t="n"/>
      <c r="N107" s="50">
        <f>IF(OR($A107="",$K107="",$L107=""),"",MAX(0,MOD($L107-$K107,1)*24-IF($M107="",0,$M107)))</f>
        <v/>
      </c>
      <c r="O107" s="27" t="n"/>
      <c r="P107" s="25" t="n"/>
      <c r="Q107" s="25" t="n"/>
      <c r="R107" s="25" t="n"/>
      <c r="S107" s="25" t="n"/>
      <c r="T107" s="27" t="n"/>
      <c r="U107" s="27" t="n"/>
      <c r="V107" s="27" t="n"/>
      <c r="W107" s="27" t="n"/>
      <c r="X107" s="27" t="n"/>
      <c r="Y107" s="27" t="n"/>
      <c r="Z107" s="25" t="n"/>
      <c r="AA107" s="32">
        <f>IF($A107="","",IF(OR($B107="",$C107="",$D107="",$E107="",$F107="",$K107="",$L107=""),"FALTAN DATOS",IF(OR($B107&lt;'Resumen'!$B$5,$B107&gt;'Resumen'!$B$6),"FECHA FUERA DEL PERIODO",IF(COUNTIFS($C$8:$C$107,$C107,$D$8:$D$107,$D107)&gt;1,"ORDEN DUPLICADO",IF(SUMPRODUCT(($A$8:$A$107&lt;&gt;$A107)*($A$8:$A$107&lt;&gt;"")*($C$8:$C$107=$C107)*($AB$8:$AB$107&lt;$AC107)*($AC$8:$AC$107&gt;$AB107))&gt;0,"SOLAPAMIENTO",IF(OR($Q107="",$R107="",$S107=""),"RECURSOS INCOMPLETOS",IF($N107&lt;=0,"REVISAR HORARIO","OK")))))))</f>
        <v/>
      </c>
      <c r="AB107" s="51">
        <f>IF(OR($A107="",$B107="",$K107=""),"",$B107+$K107)</f>
        <v/>
      </c>
      <c r="AC107" s="51">
        <f>IF(OR($A107="",$B107="",$K107="",$L107=""),"",$B107+$L107+IF($L107&lt;$K107,1,0))</f>
        <v/>
      </c>
    </row>
  </sheetData>
  <autoFilter ref="A7:AA107"/>
  <mergeCells count="1">
    <mergeCell ref="A1:AC1"/>
  </mergeCells>
  <conditionalFormatting sqref="A8:AA107">
    <cfRule type="expression" priority="1" dxfId="1">
      <formula>$AA8="OK"</formula>
    </cfRule>
    <cfRule type="expression" priority="2" dxfId="0">
      <formula>$AA8="FALTAN DATOS"</formula>
    </cfRule>
    <cfRule type="expression" priority="3" dxfId="0">
      <formula>$AA8="FECHA FUERA DEL PERIODO"</formula>
    </cfRule>
    <cfRule type="expression" priority="4" dxfId="4">
      <formula>OR($AA8="ORDEN DUPLICADO",$AA8="SOLAPAMIENTO")</formula>
    </cfRule>
    <cfRule type="expression" priority="5" dxfId="2">
      <formula>OR($AA8="RECURSOS INCOMPLETOS",$AA8="REVISAR HORARIO")</formula>
    </cfRule>
    <cfRule type="expression" priority="6" dxfId="5">
      <formula>$Z8="Rodada"</formula>
    </cfRule>
  </conditionalFormatting>
  <conditionalFormatting sqref="C8:C107">
    <cfRule type="expression" priority="7" dxfId="2">
      <formula>$C8&gt;'Resumen'!$E$5</formula>
    </cfRule>
  </conditionalFormatting>
  <conditionalFormatting sqref="J8:J107">
    <cfRule type="expression" priority="8" dxfId="2">
      <formula>AND($A8&lt;&gt;"",SUMIF($C$8:$C$107,$C8,$J$8:$J$107)&gt;'Resumen'!$E$4)</formula>
    </cfRule>
  </conditionalFormatting>
  <dataValidations count="14">
    <dataValidation sqref="A8:A107" showDropDown="0" showInputMessage="0" showErrorMessage="0" allowBlank="0" errorTitle="ID duplicado" error="El ID de bloque debe ser único." type="custom" errorStyle="stop">
      <formula1>OR(A8="",COUNTIF($A$8:$A$107,A8)=1)</formula1>
    </dataValidation>
    <dataValidation sqref="B8:B107" showDropDown="0" showInputMessage="0" showErrorMessage="0" allowBlank="0" errorTitle="Fecha fuera del periodo" error="La fecha queda fuera del periodo previsto. Puedes conservarla temporalmente para corregirla." type="date" errorStyle="warning" operator="between">
      <formula1>INDIRECT("'Resumen'!$B$5")</formula1>
      <formula2>INDIRECT("'Resumen'!$B$6")</formula2>
    </dataValidation>
    <dataValidation sqref="C8:C107" showDropDown="0" showInputMessage="0" showErrorMessage="0" allowBlank="0" error="Introduce una jornada entre 1 y el máximo indicado en Resumen." type="whole" operator="between">
      <formula1>1</formula1>
      <formula2>INDIRECT("'Resumen'!$E$5")</formula2>
    </dataValidation>
    <dataValidation sqref="D8:D107" showDropDown="0" showInputMessage="0" showErrorMessage="0" allowBlank="0" error="El orden debe ser un entero entre 1 y 99." type="whole" operator="between">
      <formula1>1</formula1>
      <formula2>99</formula2>
    </dataValidation>
    <dataValidation sqref="H8:H107" showDropDown="0" showInputMessage="0" showErrorMessage="0" allowBlank="0" type="list">
      <formula1>INDIRECT("'Listas'!$A$2:$A$4")</formula1>
    </dataValidation>
    <dataValidation sqref="I8:I107" showDropDown="0" showInputMessage="0" showErrorMessage="0" allowBlank="0" type="list">
      <formula1>INDIRECT("'Listas'!$B$2:$B$6")</formula1>
    </dataValidation>
    <dataValidation sqref="J8:J107" showDropDown="0" showInputMessage="0" showErrorMessage="0" allowBlank="0" type="decimal" operator="between">
      <formula1>0</formula1>
      <formula2>30</formula2>
    </dataValidation>
    <dataValidation sqref="K8:L107" showDropDown="0" showInputMessage="0" showErrorMessage="0" allowBlank="0" type="time" operator="between">
      <formula1>0</formula1>
      <formula2>TIME(23,59,59)</formula2>
    </dataValidation>
    <dataValidation sqref="M8:M107" showDropDown="0" showInputMessage="0" showErrorMessage="0" allowBlank="0" type="decimal" operator="between">
      <formula1>0</formula1>
      <formula2>12</formula2>
    </dataValidation>
    <dataValidation sqref="P8:P107" showDropDown="0" showInputMessage="0" showErrorMessage="0" allowBlank="0" type="whole" operator="between">
      <formula1>0</formula1>
      <formula2>999</formula2>
    </dataValidation>
    <dataValidation sqref="Q8:Q107" showDropDown="0" showInputMessage="0" showErrorMessage="0" allowBlank="0" type="list">
      <formula1>INDIRECT("'Listas'!$C$2:$C$5")</formula1>
    </dataValidation>
    <dataValidation sqref="R8:R107" showDropDown="0" showInputMessage="0" showErrorMessage="0" allowBlank="0" type="list">
      <formula1>INDIRECT("'Listas'!$D$2:$D$4")</formula1>
    </dataValidation>
    <dataValidation sqref="S8:S107" showDropDown="0" showInputMessage="0" showErrorMessage="0" allowBlank="0" type="list">
      <formula1>INDIRECT("'Listas'!$E$2:$E$5")</formula1>
    </dataValidation>
    <dataValidation sqref="Z8:Z107" showDropDown="0" showInputMessage="0" showErrorMessage="0" allowBlank="0" type="list">
      <formula1>INDIRECT("'Listas'!$F$2:$F$6")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4" customWidth="1" min="3" max="3"/>
    <col width="24" customWidth="1" min="4" max="4"/>
    <col width="26" customWidth="1" min="5" max="5"/>
    <col width="18" customWidth="1" min="6" max="6"/>
  </cols>
  <sheetData>
    <row r="1">
      <c r="A1" s="34" t="inlineStr">
        <is>
          <t>INT./EXT.</t>
        </is>
      </c>
      <c r="B1" s="34" t="inlineStr">
        <is>
          <t>Momento</t>
        </is>
      </c>
      <c r="C1" s="34" t="inlineStr">
        <is>
          <t>Cámara</t>
        </is>
      </c>
      <c r="D1" s="34" t="inlineStr">
        <is>
          <t>Sonido</t>
        </is>
      </c>
      <c r="E1" s="34" t="inlineStr">
        <is>
          <t>Iluminación</t>
        </is>
      </c>
      <c r="F1" s="34" t="inlineStr">
        <is>
          <t>Estado</t>
        </is>
      </c>
    </row>
    <row r="2">
      <c r="A2" s="35" t="inlineStr">
        <is>
          <t>INT.</t>
        </is>
      </c>
      <c r="B2" s="35" t="inlineStr">
        <is>
          <t>Amanecer</t>
        </is>
      </c>
      <c r="C2" s="35" t="inlineStr">
        <is>
          <t>Unidad A</t>
        </is>
      </c>
      <c r="D2" s="35" t="inlineStr">
        <is>
          <t>Sonido directo</t>
        </is>
      </c>
      <c r="E2" s="35" t="inlineStr">
        <is>
          <t>Equipo completo</t>
        </is>
      </c>
      <c r="F2" s="35" t="inlineStr">
        <is>
          <t>Borrador</t>
        </is>
      </c>
    </row>
    <row r="3">
      <c r="A3" s="36" t="inlineStr">
        <is>
          <t>EXT.</t>
        </is>
      </c>
      <c r="B3" s="36" t="inlineStr">
        <is>
          <t>Día</t>
        </is>
      </c>
      <c r="C3" s="36" t="inlineStr">
        <is>
          <t>Unidad B</t>
        </is>
      </c>
      <c r="D3" s="36" t="inlineStr">
        <is>
          <t>Sonido de apoyo</t>
        </is>
      </c>
      <c r="E3" s="36" t="inlineStr">
        <is>
          <t>Equipo reducido</t>
        </is>
      </c>
      <c r="F3" s="36" t="inlineStr">
        <is>
          <t>Confirmada</t>
        </is>
      </c>
    </row>
    <row r="4">
      <c r="A4" s="35" t="inlineStr">
        <is>
          <t>INT./EXT.</t>
        </is>
      </c>
      <c r="B4" s="35" t="inlineStr">
        <is>
          <t>Atardecer</t>
        </is>
      </c>
      <c r="C4" s="35" t="inlineStr">
        <is>
          <t>Unidad ligera</t>
        </is>
      </c>
      <c r="D4" s="35" t="inlineStr">
        <is>
          <t>Sin sonido asignado</t>
        </is>
      </c>
      <c r="E4" s="35" t="inlineStr">
        <is>
          <t>Luz disponible</t>
        </is>
      </c>
      <c r="F4" s="35" t="inlineStr">
        <is>
          <t>En rodaje</t>
        </is>
      </c>
    </row>
    <row r="5">
      <c r="A5" s="36" t="inlineStr"/>
      <c r="B5" s="36" t="inlineStr">
        <is>
          <t>Noche</t>
        </is>
      </c>
      <c r="C5" s="36" t="inlineStr">
        <is>
          <t>Sin cámara asignada</t>
        </is>
      </c>
      <c r="D5" s="36" t="inlineStr"/>
      <c r="E5" s="36" t="inlineStr">
        <is>
          <t>Sin iluminación asignada</t>
        </is>
      </c>
      <c r="F5" s="36" t="inlineStr">
        <is>
          <t>Rodada</t>
        </is>
      </c>
    </row>
    <row r="6">
      <c r="A6" s="35" t="inlineStr"/>
      <c r="B6" s="35" t="inlineStr">
        <is>
          <t>Indeterminado</t>
        </is>
      </c>
      <c r="C6" s="35" t="inlineStr"/>
      <c r="D6" s="35" t="inlineStr"/>
      <c r="E6" s="35" t="inlineStr"/>
      <c r="F6" s="35" t="inlineStr">
        <is>
          <t>Cancelada</t>
        </is>
      </c>
    </row>
  </sheetData>
  <autoFilter ref="A1:F6"/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78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Cómo utilizar esta plantilla</t>
        </is>
      </c>
    </row>
    <row r="2"/>
    <row r="3">
      <c r="A3" s="37" t="inlineStr">
        <is>
          <t>Pasos</t>
        </is>
      </c>
    </row>
    <row r="4" ht="30" customHeight="1">
      <c r="A4" s="38" t="inlineStr">
        <is>
          <t>1. Completa el nombre del proyecto, el periodo y los límites de carga en Resumen.</t>
        </is>
      </c>
    </row>
    <row r="5" ht="30" customHeight="1">
      <c r="A5" s="39" t="inlineStr">
        <is>
          <t>2. Registra cada bloque continuo en una fila de Plan de rodaje.</t>
        </is>
      </c>
    </row>
    <row r="6" ht="30" customHeight="1">
      <c r="A6" s="38" t="inlineStr">
        <is>
          <t>3. Asigna una jornada y un orden distintos a cada bloque.</t>
        </is>
      </c>
    </row>
    <row r="7" ht="48" customHeight="1">
      <c r="A7" s="39" t="inlineStr">
        <is>
          <t>4. Introduce las horas de inicio y fin previstas. Si el bloque termina después de medianoche, utiliza una hora final inferior a la inicial; la plantilla añadirá el cambio de día.</t>
        </is>
      </c>
    </row>
    <row r="8" ht="30" customHeight="1">
      <c r="A8" s="38" t="inlineStr">
        <is>
          <t>5. Indica al menos cámara, sonido e iluminación.</t>
        </is>
      </c>
    </row>
    <row r="9" ht="30" customHeight="1">
      <c r="A9" s="39" t="inlineStr">
        <is>
          <t>6. Revisa la columna Revisión y corrige cualquier fila distinta de OK.</t>
        </is>
      </c>
    </row>
    <row r="10" ht="30" customHeight="1">
      <c r="A10" s="38" t="inlineStr">
        <is>
          <t>7. Consulta en Resumen las jornadas marcadas como REVISAR.</t>
        </is>
      </c>
    </row>
    <row r="11" ht="30" customHeight="1">
      <c r="A11" s="39" t="inlineStr">
        <is>
          <t>8. Filtra por jornada, localización, responsable o estado para preparar la operativa diaria.</t>
        </is>
      </c>
    </row>
    <row r="12"/>
    <row r="13"/>
    <row r="14">
      <c r="A14" s="13" t="inlineStr">
        <is>
          <t>Alerta</t>
        </is>
      </c>
      <c r="B14" s="13" t="inlineStr">
        <is>
          <t>Significado</t>
        </is>
      </c>
    </row>
    <row r="15" ht="28" customHeight="1">
      <c r="A15" s="40" t="inlineStr">
        <is>
          <t>FALTAN DATOS</t>
        </is>
      </c>
      <c r="B15" s="39" t="inlineStr">
        <is>
          <t>Falta algún campo esencial del bloque.</t>
        </is>
      </c>
    </row>
    <row r="16" ht="28" customHeight="1">
      <c r="A16" s="41" t="inlineStr">
        <is>
          <t>FECHA FUERA DEL PERIODO</t>
        </is>
      </c>
      <c r="B16" s="38" t="inlineStr">
        <is>
          <t>La fecha no está dentro del inicio y fin definidos.</t>
        </is>
      </c>
    </row>
    <row r="17" ht="28" customHeight="1">
      <c r="A17" s="40" t="inlineStr">
        <is>
          <t>ORDEN DUPLICADO</t>
        </is>
      </c>
      <c r="B17" s="39" t="inlineStr">
        <is>
          <t>Dos bloques tienen el mismo orden dentro de una jornada.</t>
        </is>
      </c>
    </row>
    <row r="18" ht="28" customHeight="1">
      <c r="A18" s="41" t="inlineStr">
        <is>
          <t>SOLAPAMIENTO</t>
        </is>
      </c>
      <c r="B18" s="38" t="inlineStr">
        <is>
          <t>Dos bloques de la misma jornada coinciden en el tiempo.</t>
        </is>
      </c>
    </row>
    <row r="19" ht="28" customHeight="1">
      <c r="A19" s="40" t="inlineStr">
        <is>
          <t>RECURSOS INCOMPLETOS</t>
        </is>
      </c>
      <c r="B19" s="39" t="inlineStr">
        <is>
          <t>Falta cámara, sonido o iluminación.</t>
        </is>
      </c>
    </row>
    <row r="20" ht="28" customHeight="1">
      <c r="A20" s="41" t="inlineStr">
        <is>
          <t>REVISAR HORARIO</t>
        </is>
      </c>
      <c r="B20" s="38" t="inlineStr">
        <is>
          <t>La duración calculada es cero o incoherente.</t>
        </is>
      </c>
    </row>
    <row r="21" ht="28" customHeight="1">
      <c r="A21" s="40" t="inlineStr">
        <is>
          <t>OK</t>
        </is>
      </c>
      <c r="B21" s="39" t="inlineStr">
        <is>
          <t>El bloque supera las comprobaciones automáticas básicas.</t>
        </is>
      </c>
    </row>
    <row r="22"/>
    <row r="23"/>
    <row r="24">
      <c r="A24" s="42" t="inlineStr">
        <is>
          <t>Nota de alcance</t>
        </is>
      </c>
    </row>
    <row r="25" ht="45" customHeight="1">
      <c r="A25" s="43" t="inlineStr">
        <is>
          <t>Esta plantilla es una herramienta de planificación interna. Las alertas se basan únicamente en los datos introducidos y no sustituyen la revisión operativa del equipo de producción.</t>
        </is>
      </c>
    </row>
  </sheetData>
  <mergeCells count="1">
    <mergeCell ref="A1:H1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2026-09-06T19:09:23Z</dcterms:created>
  <dcterms:modified xmlns:dcterms="http://purl.org/dc/terms/" xmlns:xsi="http://www.w3.org/2001/XMLSchema-instance" xsi:type="dcterms:W3CDTF">2026-09-06T19:09:23+00:00Z</dcterms:modified>
</cp:coreProperties>
</file>